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sna Ivančan\Desktop\"/>
    </mc:Choice>
  </mc:AlternateContent>
  <bookViews>
    <workbookView xWindow="0" yWindow="0" windowWidth="28800" windowHeight="12435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UPUTE!$A$1:$A$33</definedName>
  </definedNames>
  <calcPr calcId="152511"/>
</workbook>
</file>

<file path=xl/calcChain.xml><?xml version="1.0" encoding="utf-8"?>
<calcChain xmlns="http://schemas.openxmlformats.org/spreadsheetml/2006/main">
  <c r="AJ114" i="12" l="1"/>
  <c r="AJ115" i="12"/>
  <c r="AJ116" i="12"/>
  <c r="AJ117" i="12"/>
  <c r="AJ118" i="12"/>
  <c r="AJ113" i="12"/>
  <c r="AI114" i="12"/>
  <c r="AI115" i="12"/>
  <c r="AI116" i="12"/>
  <c r="AI117" i="12"/>
  <c r="AI118" i="12"/>
  <c r="AI113" i="12"/>
  <c r="G48" i="5" l="1"/>
  <c r="AI48" i="12"/>
  <c r="AI47" i="12"/>
  <c r="I20" i="5" l="1"/>
  <c r="H20" i="5"/>
  <c r="G20" i="5"/>
  <c r="B7" i="5"/>
  <c r="AQ163" i="7" l="1"/>
  <c r="AP163" i="7"/>
  <c r="AO163" i="7"/>
  <c r="AN163" i="7"/>
  <c r="AM163" i="7"/>
  <c r="AL163" i="7"/>
  <c r="AK163" i="7"/>
  <c r="AJ163" i="7"/>
  <c r="AI163" i="7"/>
  <c r="AH163" i="7"/>
  <c r="AQ162" i="7"/>
  <c r="AP162" i="7"/>
  <c r="AO162" i="7"/>
  <c r="AN162" i="7"/>
  <c r="AM162" i="7"/>
  <c r="AL162" i="7"/>
  <c r="AK162" i="7"/>
  <c r="AJ162" i="7"/>
  <c r="AI162" i="7"/>
  <c r="AH162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3" i="7"/>
  <c r="AP133" i="7"/>
  <c r="AO133" i="7"/>
  <c r="AN133" i="7"/>
  <c r="AM133" i="7"/>
  <c r="AL133" i="7"/>
  <c r="AK133" i="7"/>
  <c r="AJ133" i="7"/>
  <c r="AI133" i="7"/>
  <c r="AH133" i="7"/>
  <c r="AQ132" i="7"/>
  <c r="AP132" i="7"/>
  <c r="AO132" i="7"/>
  <c r="AN132" i="7"/>
  <c r="AM132" i="7"/>
  <c r="AL132" i="7"/>
  <c r="AK132" i="7"/>
  <c r="AJ132" i="7"/>
  <c r="AI132" i="7"/>
  <c r="AH132" i="7"/>
  <c r="AQ131" i="7"/>
  <c r="AP131" i="7"/>
  <c r="AO131" i="7"/>
  <c r="AN131" i="7"/>
  <c r="AM131" i="7"/>
  <c r="AL131" i="7"/>
  <c r="AK131" i="7"/>
  <c r="AJ131" i="7"/>
  <c r="AI131" i="7"/>
  <c r="AH131" i="7"/>
  <c r="AQ130" i="7"/>
  <c r="AP130" i="7"/>
  <c r="AO130" i="7"/>
  <c r="AN130" i="7"/>
  <c r="AM130" i="7"/>
  <c r="AL130" i="7"/>
  <c r="AK130" i="7"/>
  <c r="AJ130" i="7"/>
  <c r="AI130" i="7"/>
  <c r="AH130" i="7"/>
  <c r="AQ129" i="7"/>
  <c r="AP129" i="7"/>
  <c r="AO129" i="7"/>
  <c r="AN129" i="7"/>
  <c r="AM129" i="7"/>
  <c r="AL129" i="7"/>
  <c r="AK129" i="7"/>
  <c r="AJ129" i="7"/>
  <c r="AI129" i="7"/>
  <c r="AH129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18" i="7"/>
  <c r="AP118" i="7"/>
  <c r="AO118" i="7"/>
  <c r="AN118" i="7"/>
  <c r="AM118" i="7"/>
  <c r="AL118" i="7"/>
  <c r="AK118" i="7"/>
  <c r="AJ118" i="7"/>
  <c r="AI118" i="7"/>
  <c r="AH118" i="7"/>
  <c r="AQ117" i="7"/>
  <c r="AP117" i="7"/>
  <c r="AO117" i="7"/>
  <c r="AN117" i="7"/>
  <c r="AM117" i="7"/>
  <c r="AL117" i="7"/>
  <c r="AK117" i="7"/>
  <c r="AJ117" i="7"/>
  <c r="AI117" i="7"/>
  <c r="AH117" i="7"/>
  <c r="AQ116" i="7"/>
  <c r="AP116" i="7"/>
  <c r="AO116" i="7"/>
  <c r="AN116" i="7"/>
  <c r="AM116" i="7"/>
  <c r="AL116" i="7"/>
  <c r="AK116" i="7"/>
  <c r="AJ116" i="7"/>
  <c r="AI116" i="7"/>
  <c r="AH116" i="7"/>
  <c r="AQ115" i="7"/>
  <c r="AP115" i="7"/>
  <c r="AO115" i="7"/>
  <c r="AN115" i="7"/>
  <c r="AM115" i="7"/>
  <c r="AL115" i="7"/>
  <c r="AK115" i="7"/>
  <c r="AJ115" i="7"/>
  <c r="AI115" i="7"/>
  <c r="AH115" i="7"/>
  <c r="AQ113" i="7"/>
  <c r="AP113" i="7"/>
  <c r="AO113" i="7"/>
  <c r="AN113" i="7"/>
  <c r="AM113" i="7"/>
  <c r="AL113" i="7"/>
  <c r="AK113" i="7"/>
  <c r="AJ113" i="7"/>
  <c r="AI113" i="7"/>
  <c r="AH113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96" i="7"/>
  <c r="AP96" i="7"/>
  <c r="AO96" i="7"/>
  <c r="AN96" i="7"/>
  <c r="AM96" i="7"/>
  <c r="AL96" i="7"/>
  <c r="AK96" i="7"/>
  <c r="AJ96" i="7"/>
  <c r="AI96" i="7"/>
  <c r="AH96" i="7"/>
  <c r="AQ93" i="7"/>
  <c r="AP93" i="7"/>
  <c r="AO93" i="7"/>
  <c r="AN93" i="7"/>
  <c r="AM93" i="7"/>
  <c r="AL93" i="7"/>
  <c r="AK93" i="7"/>
  <c r="AJ93" i="7"/>
  <c r="AI93" i="7"/>
  <c r="AH93" i="7"/>
  <c r="AQ92" i="7"/>
  <c r="AP92" i="7"/>
  <c r="AO92" i="7"/>
  <c r="AN92" i="7"/>
  <c r="AM92" i="7"/>
  <c r="AL92" i="7"/>
  <c r="AK92" i="7"/>
  <c r="AJ92" i="7"/>
  <c r="AI92" i="7"/>
  <c r="AH92" i="7"/>
  <c r="AQ91" i="7"/>
  <c r="AP91" i="7"/>
  <c r="AO91" i="7"/>
  <c r="AN91" i="7"/>
  <c r="AM91" i="7"/>
  <c r="AL91" i="7"/>
  <c r="AK91" i="7"/>
  <c r="AJ91" i="7"/>
  <c r="AI91" i="7"/>
  <c r="AH91" i="7"/>
  <c r="AQ90" i="7"/>
  <c r="AP90" i="7"/>
  <c r="AO90" i="7"/>
  <c r="AN90" i="7"/>
  <c r="AM90" i="7"/>
  <c r="AL90" i="7"/>
  <c r="AK90" i="7"/>
  <c r="AJ90" i="7"/>
  <c r="AI90" i="7"/>
  <c r="AH90" i="7"/>
  <c r="AQ85" i="7"/>
  <c r="AP85" i="7"/>
  <c r="AO85" i="7"/>
  <c r="AN85" i="7"/>
  <c r="AM85" i="7"/>
  <c r="AL85" i="7"/>
  <c r="AK85" i="7"/>
  <c r="AJ85" i="7"/>
  <c r="AI85" i="7"/>
  <c r="AH85" i="7"/>
  <c r="AQ84" i="7"/>
  <c r="AP84" i="7"/>
  <c r="AO84" i="7"/>
  <c r="AN84" i="7"/>
  <c r="AM84" i="7"/>
  <c r="AL84" i="7"/>
  <c r="AK84" i="7"/>
  <c r="AJ84" i="7"/>
  <c r="AI84" i="7"/>
  <c r="AH84" i="7"/>
  <c r="AQ83" i="7"/>
  <c r="AP83" i="7"/>
  <c r="AO83" i="7"/>
  <c r="AN83" i="7"/>
  <c r="AM83" i="7"/>
  <c r="AL83" i="7"/>
  <c r="AK83" i="7"/>
  <c r="AJ83" i="7"/>
  <c r="AI83" i="7"/>
  <c r="AH83" i="7"/>
  <c r="AQ82" i="7"/>
  <c r="AP82" i="7"/>
  <c r="AO82" i="7"/>
  <c r="AN82" i="7"/>
  <c r="AM82" i="7"/>
  <c r="AL82" i="7"/>
  <c r="AK82" i="7"/>
  <c r="AJ82" i="7"/>
  <c r="AI82" i="7"/>
  <c r="AH82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2" i="7"/>
  <c r="AP72" i="7"/>
  <c r="AO72" i="7"/>
  <c r="AN72" i="7"/>
  <c r="AM72" i="7"/>
  <c r="AL72" i="7"/>
  <c r="AK72" i="7"/>
  <c r="AJ72" i="7"/>
  <c r="AI72" i="7"/>
  <c r="AH72" i="7"/>
  <c r="AQ71" i="7"/>
  <c r="AP71" i="7"/>
  <c r="AO71" i="7"/>
  <c r="AN71" i="7"/>
  <c r="AM71" i="7"/>
  <c r="AL71" i="7"/>
  <c r="AK71" i="7"/>
  <c r="AJ71" i="7"/>
  <c r="AI71" i="7"/>
  <c r="AH71" i="7"/>
  <c r="AQ69" i="7"/>
  <c r="AP69" i="7"/>
  <c r="AO69" i="7"/>
  <c r="AN69" i="7"/>
  <c r="AM69" i="7"/>
  <c r="AL69" i="7"/>
  <c r="AK69" i="7"/>
  <c r="AJ69" i="7"/>
  <c r="AI69" i="7"/>
  <c r="AH69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4" i="7"/>
  <c r="AP64" i="7"/>
  <c r="AO64" i="7"/>
  <c r="AN64" i="7"/>
  <c r="AM64" i="7"/>
  <c r="AL64" i="7"/>
  <c r="AK64" i="7"/>
  <c r="AJ64" i="7"/>
  <c r="AI64" i="7"/>
  <c r="AH64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60" i="7"/>
  <c r="AP60" i="7"/>
  <c r="AO60" i="7"/>
  <c r="AN60" i="7"/>
  <c r="AM60" i="7"/>
  <c r="AL60" i="7"/>
  <c r="AK60" i="7"/>
  <c r="AJ60" i="7"/>
  <c r="AI60" i="7"/>
  <c r="AH60" i="7"/>
  <c r="AQ59" i="7"/>
  <c r="AP59" i="7"/>
  <c r="AO59" i="7"/>
  <c r="AN59" i="7"/>
  <c r="AM59" i="7"/>
  <c r="AL59" i="7"/>
  <c r="AK59" i="7"/>
  <c r="AJ59" i="7"/>
  <c r="AI59" i="7"/>
  <c r="AH59" i="7"/>
  <c r="AQ58" i="7"/>
  <c r="AP58" i="7"/>
  <c r="AO58" i="7"/>
  <c r="AN58" i="7"/>
  <c r="AM58" i="7"/>
  <c r="AL58" i="7"/>
  <c r="AK58" i="7"/>
  <c r="AJ58" i="7"/>
  <c r="AI58" i="7"/>
  <c r="AH58" i="7"/>
  <c r="AQ52" i="7"/>
  <c r="AP52" i="7"/>
  <c r="AO52" i="7"/>
  <c r="AN52" i="7"/>
  <c r="AM52" i="7"/>
  <c r="AL52" i="7"/>
  <c r="AK52" i="7"/>
  <c r="AJ52" i="7"/>
  <c r="AI52" i="7"/>
  <c r="AH52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Q47" i="7"/>
  <c r="AP47" i="7"/>
  <c r="AO47" i="7"/>
  <c r="AN47" i="7"/>
  <c r="AM47" i="7"/>
  <c r="AL47" i="7"/>
  <c r="AK47" i="7"/>
  <c r="AJ47" i="7"/>
  <c r="AI47" i="7"/>
  <c r="AH47" i="7"/>
  <c r="AQ46" i="7"/>
  <c r="AP46" i="7"/>
  <c r="AO46" i="7"/>
  <c r="AN46" i="7"/>
  <c r="AM46" i="7"/>
  <c r="AL46" i="7"/>
  <c r="AK46" i="7"/>
  <c r="AJ46" i="7"/>
  <c r="AI46" i="7"/>
  <c r="AH46" i="7"/>
  <c r="AQ45" i="7"/>
  <c r="AP45" i="7"/>
  <c r="AO45" i="7"/>
  <c r="AN45" i="7"/>
  <c r="AM45" i="7"/>
  <c r="AL45" i="7"/>
  <c r="AK45" i="7"/>
  <c r="AJ45" i="7"/>
  <c r="AI45" i="7"/>
  <c r="AH45" i="7"/>
  <c r="AQ39" i="7"/>
  <c r="AP39" i="7"/>
  <c r="AO39" i="7"/>
  <c r="AN39" i="7"/>
  <c r="AM39" i="7"/>
  <c r="AL39" i="7"/>
  <c r="AK39" i="7"/>
  <c r="AJ39" i="7"/>
  <c r="AI39" i="7"/>
  <c r="AH39" i="7"/>
  <c r="AQ38" i="7"/>
  <c r="AP38" i="7"/>
  <c r="AO38" i="7"/>
  <c r="AN38" i="7"/>
  <c r="AM38" i="7"/>
  <c r="AL38" i="7"/>
  <c r="AK38" i="7"/>
  <c r="AJ38" i="7"/>
  <c r="AI38" i="7"/>
  <c r="AH38" i="7"/>
  <c r="AQ36" i="7"/>
  <c r="AP36" i="7"/>
  <c r="AO36" i="7"/>
  <c r="AN36" i="7"/>
  <c r="AM36" i="7"/>
  <c r="AL36" i="7"/>
  <c r="AK36" i="7"/>
  <c r="AJ36" i="7"/>
  <c r="AI36" i="7"/>
  <c r="AH36" i="7"/>
  <c r="AQ35" i="7"/>
  <c r="AP35" i="7"/>
  <c r="AO35" i="7"/>
  <c r="AN35" i="7"/>
  <c r="AM35" i="7"/>
  <c r="AL35" i="7"/>
  <c r="AK35" i="7"/>
  <c r="AJ35" i="7"/>
  <c r="AI35" i="7"/>
  <c r="AH35" i="7"/>
  <c r="AQ34" i="7"/>
  <c r="AP34" i="7"/>
  <c r="AO34" i="7"/>
  <c r="AN34" i="7"/>
  <c r="AM34" i="7"/>
  <c r="AL34" i="7"/>
  <c r="AK34" i="7"/>
  <c r="AJ34" i="7"/>
  <c r="AI34" i="7"/>
  <c r="AH34" i="7"/>
  <c r="AQ33" i="7"/>
  <c r="AP33" i="7"/>
  <c r="AO33" i="7"/>
  <c r="AN33" i="7"/>
  <c r="AM33" i="7"/>
  <c r="AL33" i="7"/>
  <c r="AK33" i="7"/>
  <c r="AJ33" i="7"/>
  <c r="AI33" i="7"/>
  <c r="AH33" i="7"/>
  <c r="AQ32" i="7"/>
  <c r="AP32" i="7"/>
  <c r="AO32" i="7"/>
  <c r="AN32" i="7"/>
  <c r="AM32" i="7"/>
  <c r="AL32" i="7"/>
  <c r="AK32" i="7"/>
  <c r="AJ32" i="7"/>
  <c r="AI32" i="7"/>
  <c r="AH32" i="7"/>
  <c r="AQ29" i="7"/>
  <c r="AP29" i="7"/>
  <c r="AO29" i="7"/>
  <c r="AN29" i="7"/>
  <c r="AM29" i="7"/>
  <c r="AL29" i="7"/>
  <c r="AK29" i="7"/>
  <c r="AJ29" i="7"/>
  <c r="AI29" i="7"/>
  <c r="AH29" i="7"/>
  <c r="AQ27" i="7"/>
  <c r="AP27" i="7"/>
  <c r="AO27" i="7"/>
  <c r="AN27" i="7"/>
  <c r="AM27" i="7"/>
  <c r="AL27" i="7"/>
  <c r="AK27" i="7"/>
  <c r="AJ27" i="7"/>
  <c r="AI27" i="7"/>
  <c r="AH27" i="7"/>
  <c r="AQ26" i="7"/>
  <c r="AP26" i="7"/>
  <c r="AO26" i="7"/>
  <c r="AN26" i="7"/>
  <c r="AM26" i="7"/>
  <c r="AL26" i="7"/>
  <c r="AK26" i="7"/>
  <c r="AJ26" i="7"/>
  <c r="AI26" i="7"/>
  <c r="AH26" i="7"/>
  <c r="AQ25" i="7"/>
  <c r="AP25" i="7"/>
  <c r="AO25" i="7"/>
  <c r="AN25" i="7"/>
  <c r="AM25" i="7"/>
  <c r="AL25" i="7"/>
  <c r="AK25" i="7"/>
  <c r="AJ25" i="7"/>
  <c r="AI25" i="7"/>
  <c r="AH25" i="7"/>
  <c r="AQ24" i="7"/>
  <c r="AP24" i="7"/>
  <c r="AO24" i="7"/>
  <c r="AN24" i="7"/>
  <c r="AM24" i="7"/>
  <c r="AL24" i="7"/>
  <c r="AK24" i="7"/>
  <c r="AJ24" i="7"/>
  <c r="AI24" i="7"/>
  <c r="AH24" i="7"/>
  <c r="AQ22" i="7"/>
  <c r="AP22" i="7"/>
  <c r="AO22" i="7"/>
  <c r="AN22" i="7"/>
  <c r="AM22" i="7"/>
  <c r="AL22" i="7"/>
  <c r="AK22" i="7"/>
  <c r="AJ22" i="7"/>
  <c r="AI22" i="7"/>
  <c r="AH22" i="7"/>
  <c r="AQ21" i="7"/>
  <c r="AP21" i="7"/>
  <c r="AO21" i="7"/>
  <c r="AN21" i="7"/>
  <c r="AM21" i="7"/>
  <c r="AL21" i="7"/>
  <c r="AK21" i="7"/>
  <c r="AJ21" i="7"/>
  <c r="AI21" i="7"/>
  <c r="AH21" i="7"/>
  <c r="AQ20" i="7"/>
  <c r="AP20" i="7"/>
  <c r="AO20" i="7"/>
  <c r="AN20" i="7"/>
  <c r="AM20" i="7"/>
  <c r="AL20" i="7"/>
  <c r="AK20" i="7"/>
  <c r="AJ20" i="7"/>
  <c r="AI20" i="7"/>
  <c r="AH20" i="7"/>
  <c r="AG21" i="7"/>
  <c r="AG22" i="7"/>
  <c r="AG163" i="7"/>
  <c r="AG162" i="7"/>
  <c r="AG156" i="7"/>
  <c r="AG155" i="7"/>
  <c r="AG150" i="7"/>
  <c r="AG149" i="7"/>
  <c r="AG146" i="7"/>
  <c r="AG145" i="7"/>
  <c r="AG139" i="7"/>
  <c r="AG136" i="7"/>
  <c r="AG135" i="7"/>
  <c r="AG133" i="7"/>
  <c r="AG132" i="7"/>
  <c r="AG131" i="7"/>
  <c r="AG130" i="7"/>
  <c r="AG129" i="7"/>
  <c r="AG127" i="7"/>
  <c r="AG126" i="7"/>
  <c r="AG125" i="7"/>
  <c r="AG118" i="7"/>
  <c r="AG117" i="7"/>
  <c r="AG116" i="7"/>
  <c r="AG115" i="7"/>
  <c r="AG113" i="7"/>
  <c r="AG112" i="7"/>
  <c r="AG111" i="7"/>
  <c r="AG105" i="7"/>
  <c r="AG104" i="7"/>
  <c r="AG103" i="7"/>
  <c r="AG102" i="7"/>
  <c r="AG96" i="7"/>
  <c r="AG93" i="7"/>
  <c r="AG92" i="7"/>
  <c r="AG91" i="7"/>
  <c r="AG90" i="7"/>
  <c r="AG85" i="7"/>
  <c r="AG84" i="7"/>
  <c r="AG83" i="7"/>
  <c r="AG82" i="7"/>
  <c r="AG80" i="7"/>
  <c r="AG79" i="7"/>
  <c r="AG78" i="7"/>
  <c r="AG72" i="7"/>
  <c r="AG71" i="7"/>
  <c r="AG69" i="7"/>
  <c r="AG68" i="7"/>
  <c r="AG67" i="7"/>
  <c r="AG64" i="7"/>
  <c r="AG62" i="7"/>
  <c r="AG61" i="7"/>
  <c r="AG60" i="7"/>
  <c r="AG59" i="7"/>
  <c r="AG58" i="7"/>
  <c r="AG52" i="7"/>
  <c r="AG51" i="7"/>
  <c r="AG50" i="7"/>
  <c r="AG49" i="7"/>
  <c r="AG47" i="7"/>
  <c r="AG46" i="7"/>
  <c r="AG45" i="7"/>
  <c r="AG35" i="7"/>
  <c r="AG39" i="7"/>
  <c r="AG38" i="7"/>
  <c r="AG36" i="7"/>
  <c r="AG34" i="7"/>
  <c r="AG33" i="7"/>
  <c r="AG32" i="7"/>
  <c r="AG29" i="7"/>
  <c r="AG27" i="7"/>
  <c r="AG26" i="7"/>
  <c r="AG25" i="7"/>
  <c r="AG24" i="7"/>
  <c r="AG20" i="7"/>
  <c r="T45" i="7"/>
  <c r="T20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J92" i="12"/>
  <c r="AJ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N60" i="12"/>
  <c r="AJ60" i="12"/>
  <c r="AI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V111" i="12"/>
  <c r="U111" i="12"/>
  <c r="V110" i="12"/>
  <c r="U110" i="12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W92" i="12"/>
  <c r="W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AC49" i="12"/>
  <c r="X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U14" i="12" l="1"/>
  <c r="U15" i="9"/>
  <c r="U49" i="12"/>
  <c r="AB49" i="12"/>
  <c r="AB22" i="9"/>
  <c r="AB60" i="12"/>
  <c r="U60" i="12"/>
  <c r="U25" i="9"/>
  <c r="AC60" i="12"/>
  <c r="AC25" i="9"/>
  <c r="W67" i="12"/>
  <c r="X67" i="12"/>
  <c r="X28" i="9"/>
  <c r="AB67" i="12"/>
  <c r="AB28" i="9"/>
  <c r="AB81" i="12"/>
  <c r="AB30" i="9"/>
  <c r="AC86" i="12"/>
  <c r="T89" i="12"/>
  <c r="V33" i="9"/>
  <c r="X86" i="12"/>
  <c r="X33" i="9"/>
  <c r="AB86" i="12"/>
  <c r="AB33" i="9"/>
  <c r="AD86" i="12"/>
  <c r="AD33" i="9"/>
  <c r="U92" i="12"/>
  <c r="U91" i="12" s="1"/>
  <c r="Y92" i="12"/>
  <c r="Y91" i="12" s="1"/>
  <c r="AE92" i="12"/>
  <c r="AE91" i="12" s="1"/>
  <c r="AB92" i="12"/>
  <c r="AB91" i="12" s="1"/>
  <c r="AB38" i="9"/>
  <c r="V105" i="12"/>
  <c r="V104" i="12" s="1"/>
  <c r="V43" i="9"/>
  <c r="Z105" i="12"/>
  <c r="Z104" i="12" s="1"/>
  <c r="Z43" i="9"/>
  <c r="AD105" i="12"/>
  <c r="AD104" i="12" s="1"/>
  <c r="AD43" i="9"/>
  <c r="Z111" i="12"/>
  <c r="Z110" i="12" s="1"/>
  <c r="Z48" i="9"/>
  <c r="AD111" i="12"/>
  <c r="AD110" i="12" s="1"/>
  <c r="AD48" i="9"/>
  <c r="AQ14" i="12"/>
  <c r="AI49" i="12"/>
  <c r="AI22" i="9"/>
  <c r="AQ49" i="12"/>
  <c r="AQ22" i="9"/>
  <c r="AJ49" i="12"/>
  <c r="AJ23" i="9"/>
  <c r="AN49" i="12"/>
  <c r="AN23" i="9"/>
  <c r="AG60" i="12"/>
  <c r="AO60" i="12"/>
  <c r="AH60" i="12"/>
  <c r="AH25" i="9"/>
  <c r="AP60" i="12"/>
  <c r="AP25" i="9"/>
  <c r="AH67" i="12"/>
  <c r="AH28" i="9"/>
  <c r="AJ81" i="12"/>
  <c r="AI81" i="12"/>
  <c r="AI30" i="9"/>
  <c r="AK81" i="12"/>
  <c r="AK30" i="9"/>
  <c r="AM81" i="12"/>
  <c r="AM30" i="9"/>
  <c r="AO81" i="12"/>
  <c r="AO30" i="9"/>
  <c r="AQ81" i="12"/>
  <c r="AQ30" i="9"/>
  <c r="AH86" i="12"/>
  <c r="AH32" i="9"/>
  <c r="AJ86" i="12"/>
  <c r="AJ32" i="9"/>
  <c r="AN86" i="12"/>
  <c r="AN32" i="9"/>
  <c r="AI92" i="12"/>
  <c r="AI91" i="12" s="1"/>
  <c r="AL92" i="12"/>
  <c r="AL91" i="12" s="1"/>
  <c r="AL38" i="9"/>
  <c r="AJ105" i="12"/>
  <c r="AJ104" i="12" s="1"/>
  <c r="AJ43" i="9"/>
  <c r="AN105" i="12"/>
  <c r="AN104" i="12" s="1"/>
  <c r="AN43" i="9"/>
  <c r="AH111" i="12"/>
  <c r="AH110" i="12" s="1"/>
  <c r="AH48" i="9"/>
  <c r="AL111" i="12"/>
  <c r="AL110" i="12" s="1"/>
  <c r="AL48" i="9"/>
  <c r="AP111" i="12"/>
  <c r="AP110" i="12" s="1"/>
  <c r="AP48" i="9"/>
  <c r="AE14" i="12"/>
  <c r="AE16" i="9"/>
  <c r="T50" i="12"/>
  <c r="W22" i="9"/>
  <c r="Z49" i="12"/>
  <c r="Z23" i="9"/>
  <c r="AD49" i="12"/>
  <c r="AD23" i="9"/>
  <c r="V60" i="12"/>
  <c r="V25" i="9"/>
  <c r="X60" i="12"/>
  <c r="X25" i="9"/>
  <c r="AD60" i="12"/>
  <c r="AD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Y81" i="12"/>
  <c r="Y30" i="9"/>
  <c r="AA81" i="12"/>
  <c r="AA30" i="9"/>
  <c r="AC81" i="12"/>
  <c r="AC30" i="9"/>
  <c r="AE81" i="12"/>
  <c r="AE30" i="9"/>
  <c r="W86" i="12"/>
  <c r="W32" i="9"/>
  <c r="AA86" i="12"/>
  <c r="AA32" i="9"/>
  <c r="AE86" i="12"/>
  <c r="AE32" i="9"/>
  <c r="AC92" i="12"/>
  <c r="AC91" i="12" s="1"/>
  <c r="AC36" i="9"/>
  <c r="U105" i="12"/>
  <c r="U104" i="12" s="1"/>
  <c r="U43" i="9"/>
  <c r="Y105" i="12"/>
  <c r="Y104" i="12" s="1"/>
  <c r="Y43" i="9"/>
  <c r="AC105" i="12"/>
  <c r="AC104" i="12" s="1"/>
  <c r="AC43" i="9"/>
  <c r="AC111" i="12"/>
  <c r="AC110" i="12" s="1"/>
  <c r="AC48" i="9"/>
  <c r="AE111" i="12"/>
  <c r="AE110" i="12" s="1"/>
  <c r="AE48" i="9"/>
  <c r="AK60" i="12"/>
  <c r="AK25" i="9"/>
  <c r="AM60" i="12"/>
  <c r="AM25" i="9"/>
  <c r="AQ60" i="12"/>
  <c r="AQ25" i="9"/>
  <c r="AG67" i="12"/>
  <c r="AG28" i="9"/>
  <c r="AO67" i="12"/>
  <c r="AO28" i="9"/>
  <c r="AL81" i="12"/>
  <c r="AL30" i="9"/>
  <c r="AP81" i="12"/>
  <c r="AP30" i="9"/>
  <c r="AG86" i="12"/>
  <c r="AG32" i="9"/>
  <c r="AO86" i="12"/>
  <c r="AO32" i="9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G111" i="12"/>
  <c r="AG110" i="12" s="1"/>
  <c r="AG48" i="9"/>
  <c r="AO111" i="12"/>
  <c r="AO110" i="12" s="1"/>
  <c r="AO48" i="9"/>
  <c r="AQ111" i="12"/>
  <c r="AQ110" i="12" s="1"/>
  <c r="AQ48" i="9"/>
  <c r="AM111" i="12"/>
  <c r="AM110" i="12" s="1"/>
  <c r="AM48" i="9"/>
  <c r="AA111" i="12"/>
  <c r="AA110" i="12" s="1"/>
  <c r="AA48" i="9"/>
  <c r="AB111" i="12"/>
  <c r="AB110" i="12" s="1"/>
  <c r="AB48" i="9"/>
  <c r="AN111" i="12"/>
  <c r="AN110" i="12" s="1"/>
  <c r="AN48" i="9"/>
  <c r="X111" i="12"/>
  <c r="X110" i="12" s="1"/>
  <c r="AI111" i="12"/>
  <c r="AI110" i="12" s="1"/>
  <c r="W111" i="12"/>
  <c r="W110" i="12" s="1"/>
  <c r="W48" i="9"/>
  <c r="Y111" i="12"/>
  <c r="Y110" i="12" s="1"/>
  <c r="Y48" i="9"/>
  <c r="AK111" i="12"/>
  <c r="AK110" i="12" s="1"/>
  <c r="AK48" i="9"/>
  <c r="U81" i="12"/>
  <c r="U30" i="9"/>
  <c r="AL60" i="12"/>
  <c r="AL25" i="9"/>
  <c r="AH81" i="12"/>
  <c r="AH30" i="9"/>
  <c r="AG81" i="12"/>
  <c r="AG30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AB13" i="12" s="1"/>
  <c r="T82" i="12"/>
  <c r="T112" i="12"/>
  <c r="AF112" i="12"/>
  <c r="T99" i="12"/>
  <c r="AF95" i="12"/>
  <c r="AD92" i="12"/>
  <c r="AD91" i="12" s="1"/>
  <c r="T93" i="12"/>
  <c r="AL86" i="12"/>
  <c r="V81" i="12"/>
  <c r="T81" i="12" s="1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 s="1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N13" i="12" l="1"/>
  <c r="Y13" i="12"/>
  <c r="AD13" i="12"/>
  <c r="T67" i="12"/>
  <c r="AH13" i="12"/>
  <c r="T86" i="12"/>
  <c r="W13" i="12"/>
  <c r="T110" i="12"/>
  <c r="AF111" i="12"/>
  <c r="AF110" i="12"/>
  <c r="T111" i="12"/>
  <c r="AF81" i="12"/>
  <c r="AI13" i="12"/>
  <c r="T105" i="12"/>
  <c r="AJ13" i="12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AM43" i="7" l="1"/>
  <c r="AM42" i="7" s="1"/>
  <c r="N9" i="9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M17" i="7" l="1"/>
  <c r="AM16" i="7" s="1"/>
  <c r="AH109" i="7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D147" i="7" s="1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<sst xmlns="http://schemas.openxmlformats.org/spreadsheetml/2006/main" count="692" uniqueCount="300">
  <si>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</si>
  <si>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</si>
  <si>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</si>
  <si>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</si>
  <si>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</si>
  <si>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</si>
  <si>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</si>
  <si>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</si>
  <si>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</si>
  <si>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</si>
  <si>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</si>
  <si>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</si>
  <si>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</si>
  <si>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</si>
  <si>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</si>
  <si>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</si>
  <si>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</si>
  <si>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</si>
  <si>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</si>
  <si>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</si>
  <si>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</si>
  <si>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</si>
  <si>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</si>
  <si>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</si>
  <si>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</si>
  <si>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</si>
  <si>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</si>
  <si>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</si>
  <si>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</si>
  <si>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</si>
  <si>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</si>
  <si>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</si>
  <si>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</si>
  <si>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</si>
  <si>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</si>
  <si>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</si>
  <si>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</si>
  <si>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</si>
  <si>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</si>
  <si>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</si>
  <si>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</si>
  <si>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</si>
  <si>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</si>
  <si>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</si>
  <si>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</si>
  <si>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</si>
  <si>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</si>
  <si>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</si>
  <si>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</si>
  <si>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</si>
  <si>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</si>
  <si>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</si>
  <si>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</si>
  <si>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</si>
  <si>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</si>
  <si>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</si>
  <si>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</si>
  <si>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</si>
  <si>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</si>
  <si>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</si>
  <si>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</si>
  <si>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</si>
  <si>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</si>
  <si>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</si>
  <si>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</si>
  <si>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</si>
  <si>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</si>
  <si>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</si>
  <si>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</si>
  <si>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</si>
  <si>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</si>
  <si>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</si>
  <si>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</si>
  <si>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</si>
  <si>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</si>
  <si>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</si>
  <si>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</si>
  <si>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</si>
  <si>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</si>
  <si>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</si>
  <si>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</si>
  <si>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</si>
  <si>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</si>
  <si>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</si>
  <si>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</si>
  <si>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</si>
  <si>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</si>
  <si>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</si>
  <si>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</si>
  <si>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</si>
  <si>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</si>
  <si>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</si>
  <si>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</si>
  <si>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</si>
  <si>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</si>
  <si>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</si>
  <si>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</si>
  <si>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</si>
  <si>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</si>
  <si>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</si>
  <si>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</si>
  <si>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</si>
  <si>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</si>
  <si>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</si>
  <si>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</si>
  <si>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</si>
  <si>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</si>
  <si>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</si>
  <si>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</si>
  <si>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</si>
  <si>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</si>
  <si>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</si>
  <si>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</si>
  <si>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</si>
  <si>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</si>
  <si>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</si>
  <si>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</si>
  <si>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</si>
  <si>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</si>
  <si>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</si>
  <si>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</si>
  <si>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</si>
  <si>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</si>
  <si>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</si>
  <si>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</si>
  <si>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</si>
  <si>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</si>
  <si>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</si>
  <si>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</si>
  <si>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</si>
  <si>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</si>
  <si>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</si>
  <si>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</si>
  <si>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</si>
  <si>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</si>
  <si>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</si>
  <si>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</si>
  <si>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</si>
  <si>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</si>
  <si>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</si>
  <si>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</si>
  <si>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</si>
  <si>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</si>
  <si>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</si>
  <si>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</si>
  <si>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</si>
  <si>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</si>
  <si>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</si>
  <si>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</si>
  <si>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</si>
  <si>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</si>
  <si>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</si>
  <si>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</si>
  <si>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</si>
  <si>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</si>
  <si>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</si>
  <si>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</si>
  <si>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</si>
  <si>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</si>
  <si>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</si>
  <si>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</si>
  <si>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</si>
  <si>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</si>
  <si>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</si>
  <si>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</si>
  <si>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</si>
  <si>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</si>
  <si>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</si>
  <si>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</si>
  <si>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</si>
  <si>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</si>
  <si>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</si>
  <si>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</si>
  <si>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</si>
  <si>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</si>
  <si>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</si>
  <si>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</si>
  <si>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</si>
  <si>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</si>
  <si>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</si>
  <si>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</si>
  <si>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</si>
  <si>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</si>
  <si>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</si>
  <si>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</si>
  <si>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</si>
  <si>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</si>
  <si>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</si>
  <si>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</si>
  <si>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</si>
  <si>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</si>
  <si>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</si>
  <si>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</si>
  <si>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</si>
  <si>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</si>
  <si>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</si>
  <si>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</si>
  <si>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</si>
  <si>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</si>
  <si>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</si>
  <si>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</si>
  <si>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</si>
  <si>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</si>
  <si>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</si>
  <si>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</si>
  <si>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</si>
  <si>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</si>
  <si>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</si>
  <si>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</si>
  <si>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</si>
  <si>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</si>
  <si>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</si>
  <si>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</si>
  <si>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</si>
  <si>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</si>
  <si>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</si>
  <si>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</si>
  <si>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</si>
  <si>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</si>
  <si>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</si>
  <si>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</si>
  <si>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</si>
  <si>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</si>
  <si>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</si>
  <si>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</si>
  <si>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</si>
  <si>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</si>
  <si>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</si>
  <si>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</si>
  <si>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</si>
  <si>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</si>
  <si>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</si>
  <si>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</si>
  <si>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</si>
  <si>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</si>
  <si>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</si>
  <si>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</si>
  <si>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</si>
  <si>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</si>
  <si>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</si>
  <si>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</si>
  <si>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</si>
  <si>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</si>
  <si>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</si>
  <si>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</si>
  <si>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</si>
  <si>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</si>
  <si>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</si>
  <si>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</si>
  <si>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</si>
  <si>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</si>
  <si>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</si>
  <si>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</si>
  <si>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</si>
  <si>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</si>
  <si>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</si>
  <si>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</si>
  <si>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</si>
  <si>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</si>
  <si>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</si>
  <si>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</si>
  <si>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</si>
  <si>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</si>
  <si>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</si>
  <si>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</si>
  <si>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</si>
  <si>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</si>
  <si>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</si>
  <si>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</si>
  <si>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</si>
  <si>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</si>
  <si>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</si>
  <si>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</si>
  <si>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</si>
  <si>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</si>
  <si>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 xml:space="preserve"> ZA 2018. GODINU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</si>
  <si>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</si>
  <si>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</si>
  <si>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</si>
  <si>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</si>
  <si>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</si>
  <si>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</si>
  <si>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</si>
  <si>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</si>
  <si>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</si>
  <si>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</si>
  <si>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</si>
  <si>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</si>
  <si>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</si>
  <si>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</si>
  <si>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</si>
  <si>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OSNOVNA ŠKOLA BREZNIČKI HUM</t>
  </si>
  <si>
    <t>Manuela Šinko, računovođa</t>
  </si>
  <si>
    <t>Vesna Ivančan,ravnateljica</t>
  </si>
  <si>
    <t>Brezničkom Humu</t>
  </si>
  <si>
    <t>400-08/17-01/5</t>
  </si>
  <si>
    <t>31.08.2018.</t>
  </si>
  <si>
    <t xml:space="preserve">        Temeljem odredbi članka 27. st. 2. Zakona o proračunu ("Narodne novine" broj 87/08, 136/12, 15/15) te članka 54.st.10. Statuta  OŠ Breznički Hum  Školski odbor OŠ Breznički Hum na sjednici održanoj dana 31.08. 2018. godine, d o n o s i:        
</t>
  </si>
  <si>
    <t>Ruža Futač</t>
  </si>
  <si>
    <t>2186-115-08-18-15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</si>
</sst>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thin">
        <color indexed="64"/>
      </bottom>
      <diagonal/>
    </border>
    <border>
      <left/>
      <right style="hair">
        <color theme="0" tint="-0.24994659260841701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2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4" fontId="2" fillId="0" borderId="61" xfId="3" applyNumberFormat="1" applyFont="1" applyFill="1" applyBorder="1" applyAlignment="1" applyProtection="1">
      <alignment horizontal="center" vertical="center"/>
      <protection locked="0"/>
    </xf>
    <xf numFmtId="4" fontId="2" fillId="0" borderId="1" xfId="3" applyNumberFormat="1" applyFont="1" applyFill="1" applyBorder="1" applyAlignment="1" applyProtection="1">
      <alignment horizontal="center" vertical="center"/>
      <protection locked="0"/>
    </xf>
    <xf numFmtId="4" fontId="2" fillId="0" borderId="62" xfId="3" applyNumberFormat="1" applyFont="1" applyFill="1" applyBorder="1" applyAlignment="1" applyProtection="1">
      <alignment horizontal="center" vertical="center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2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3" customWidth="1"/>
    <col min="2" max="16384" width="8.85546875" style="400"/>
  </cols>
  <sheetData>
    <row r="1" spans="1:2" ht="66.75" customHeight="1" x14ac:dyDescent="0.3">
      <c r="A1" s="398" t="s">
        <v>285</v>
      </c>
      <c r="B1" s="399"/>
    </row>
    <row r="2" spans="1:2" ht="35.450000000000003" customHeight="1" x14ac:dyDescent="0.3">
      <c r="A2" s="398"/>
      <c r="B2" s="399"/>
    </row>
    <row r="3" spans="1:2" s="402" customFormat="1" x14ac:dyDescent="0.25">
      <c r="A3" s="401" t="s">
        <v>78</v>
      </c>
    </row>
    <row r="4" spans="1:2" ht="6" customHeight="1" x14ac:dyDescent="0.3">
      <c r="A4" s="403"/>
    </row>
    <row r="5" spans="1:2" ht="45" x14ac:dyDescent="0.25">
      <c r="A5" s="404" t="s">
        <v>286</v>
      </c>
    </row>
    <row r="6" spans="1:2" s="406" customFormat="1" ht="6" customHeight="1" x14ac:dyDescent="0.3">
      <c r="A6" s="405"/>
    </row>
    <row r="7" spans="1:2" ht="30" x14ac:dyDescent="0.25">
      <c r="A7" s="404" t="s">
        <v>287</v>
      </c>
    </row>
    <row r="8" spans="1:2" s="406" customFormat="1" ht="6" customHeight="1" x14ac:dyDescent="0.3">
      <c r="A8" s="405"/>
    </row>
    <row r="9" spans="1:2" ht="100.15" customHeight="1" x14ac:dyDescent="0.25">
      <c r="A9" s="407" t="s">
        <v>288</v>
      </c>
    </row>
    <row r="10" spans="1:2" ht="15.6" x14ac:dyDescent="0.3">
      <c r="A10" s="404"/>
    </row>
    <row r="11" spans="1:2" ht="30.75" x14ac:dyDescent="0.25">
      <c r="A11" s="408" t="s">
        <v>271</v>
      </c>
    </row>
    <row r="12" spans="1:2" ht="6" customHeight="1" x14ac:dyDescent="0.3">
      <c r="A12" s="408"/>
    </row>
    <row r="13" spans="1:2" ht="30" x14ac:dyDescent="0.25">
      <c r="A13" s="409" t="s">
        <v>272</v>
      </c>
    </row>
    <row r="14" spans="1:2" ht="35.450000000000003" customHeight="1" x14ac:dyDescent="0.3">
      <c r="A14" s="410"/>
    </row>
    <row r="15" spans="1:2" s="402" customFormat="1" ht="15.75" x14ac:dyDescent="0.25">
      <c r="A15" s="411" t="s">
        <v>75</v>
      </c>
    </row>
    <row r="16" spans="1:2" ht="6" customHeight="1" x14ac:dyDescent="0.3">
      <c r="A16" s="403"/>
    </row>
    <row r="17" spans="1:1" ht="30" x14ac:dyDescent="0.25">
      <c r="A17" s="412" t="s">
        <v>273</v>
      </c>
    </row>
    <row r="18" spans="1:1" ht="30" x14ac:dyDescent="0.25">
      <c r="A18" s="412" t="s">
        <v>276</v>
      </c>
    </row>
    <row r="19" spans="1:1" ht="45" x14ac:dyDescent="0.25">
      <c r="A19" s="413" t="s">
        <v>277</v>
      </c>
    </row>
    <row r="20" spans="1:1" ht="30" x14ac:dyDescent="0.25">
      <c r="A20" s="410" t="s">
        <v>278</v>
      </c>
    </row>
    <row r="21" spans="1:1" ht="78.75" x14ac:dyDescent="0.25">
      <c r="A21" s="410" t="s">
        <v>279</v>
      </c>
    </row>
    <row r="22" spans="1:1" ht="30" x14ac:dyDescent="0.25">
      <c r="A22" s="413" t="s">
        <v>280</v>
      </c>
    </row>
    <row r="23" spans="1:1" ht="35.450000000000003" customHeight="1" x14ac:dyDescent="0.25">
      <c r="A23" s="401"/>
    </row>
    <row r="24" spans="1:1" s="402" customFormat="1" ht="15.75" x14ac:dyDescent="0.25">
      <c r="A24" s="411" t="s">
        <v>76</v>
      </c>
    </row>
    <row r="25" spans="1:1" ht="6" customHeight="1" x14ac:dyDescent="0.25">
      <c r="A25" s="401"/>
    </row>
    <row r="26" spans="1:1" ht="30" x14ac:dyDescent="0.25">
      <c r="A26" s="405" t="s">
        <v>282</v>
      </c>
    </row>
    <row r="27" spans="1:1" ht="39.6" customHeight="1" x14ac:dyDescent="0.25">
      <c r="A27" s="405" t="s">
        <v>281</v>
      </c>
    </row>
    <row r="28" spans="1:1" ht="90" x14ac:dyDescent="0.25">
      <c r="A28" s="405" t="s">
        <v>283</v>
      </c>
    </row>
    <row r="29" spans="1:1" ht="35.450000000000003" customHeight="1" x14ac:dyDescent="0.25">
      <c r="A29" s="410"/>
    </row>
    <row r="30" spans="1:1" s="402" customFormat="1" ht="15.75" x14ac:dyDescent="0.25">
      <c r="A30" s="411" t="s">
        <v>77</v>
      </c>
    </row>
    <row r="31" spans="1:1" ht="6" customHeight="1" x14ac:dyDescent="0.25">
      <c r="A31" s="410"/>
    </row>
    <row r="32" spans="1:1" ht="60" x14ac:dyDescent="0.25">
      <c r="A32" s="410" t="s">
        <v>284</v>
      </c>
    </row>
    <row r="33" spans="1:1" x14ac:dyDescent="0.25">
      <c r="A33" s="410"/>
    </row>
    <row r="34" spans="1:1" x14ac:dyDescent="0.25">
      <c r="A34" s="410"/>
    </row>
    <row r="35" spans="1:1" x14ac:dyDescent="0.25">
      <c r="A35" s="410"/>
    </row>
    <row r="36" spans="1:1" x14ac:dyDescent="0.25">
      <c r="A36" s="410"/>
    </row>
    <row r="37" spans="1:1" ht="15.75" x14ac:dyDescent="0.25">
      <c r="A37" s="411"/>
    </row>
    <row r="38" spans="1:1" x14ac:dyDescent="0.25">
      <c r="A38" s="410"/>
    </row>
    <row r="39" spans="1:1" x14ac:dyDescent="0.25">
      <c r="A39" s="410"/>
    </row>
    <row r="40" spans="1:1" ht="15.75" x14ac:dyDescent="0.25">
      <c r="A40" s="411"/>
    </row>
    <row r="41" spans="1:1" x14ac:dyDescent="0.25">
      <c r="A41" s="410"/>
    </row>
    <row r="42" spans="1:1" x14ac:dyDescent="0.25">
      <c r="A42" s="410"/>
    </row>
    <row r="43" spans="1:1" x14ac:dyDescent="0.25">
      <c r="A43" s="410"/>
    </row>
    <row r="44" spans="1:1" ht="24.75" customHeight="1" x14ac:dyDescent="0.25">
      <c r="A44" s="411"/>
    </row>
    <row r="45" spans="1:1" x14ac:dyDescent="0.25">
      <c r="A45" s="410"/>
    </row>
    <row r="46" spans="1:1" x14ac:dyDescent="0.25">
      <c r="A46" s="410"/>
    </row>
    <row r="47" spans="1:1" x14ac:dyDescent="0.25">
      <c r="A47" s="410"/>
    </row>
    <row r="48" spans="1:1" ht="15.75" x14ac:dyDescent="0.25">
      <c r="A48" s="411"/>
    </row>
    <row r="49" spans="1:1" x14ac:dyDescent="0.25">
      <c r="A49" s="410"/>
    </row>
    <row r="50" spans="1:1" ht="88.5" customHeight="1" x14ac:dyDescent="0.25">
      <c r="A50" s="414"/>
    </row>
    <row r="51" spans="1:1" x14ac:dyDescent="0.25">
      <c r="A51" s="415"/>
    </row>
    <row r="52" spans="1:1" ht="15.75" x14ac:dyDescent="0.25">
      <c r="A52" s="416"/>
    </row>
    <row r="53" spans="1:1" x14ac:dyDescent="0.25">
      <c r="A53" s="417"/>
    </row>
    <row r="54" spans="1:1" ht="72" customHeight="1" x14ac:dyDescent="0.25">
      <c r="A54" s="412"/>
    </row>
    <row r="55" spans="1:1" ht="51" customHeight="1" x14ac:dyDescent="0.25">
      <c r="A55" s="412"/>
    </row>
    <row r="56" spans="1:1" ht="70.5" customHeight="1" x14ac:dyDescent="0.25">
      <c r="A56" s="412"/>
    </row>
    <row r="57" spans="1:1" ht="15.75" x14ac:dyDescent="0.25">
      <c r="A57" s="414"/>
    </row>
    <row r="58" spans="1:1" ht="72" customHeight="1" x14ac:dyDescent="0.25">
      <c r="A58" s="412"/>
    </row>
    <row r="59" spans="1:1" x14ac:dyDescent="0.25">
      <c r="A59" s="412"/>
    </row>
    <row r="60" spans="1:1" x14ac:dyDescent="0.25">
      <c r="A60" s="412"/>
    </row>
    <row r="61" spans="1:1" ht="30.75" customHeight="1" x14ac:dyDescent="0.25">
      <c r="A61" s="412"/>
    </row>
    <row r="62" spans="1:1" ht="44.25" customHeight="1" x14ac:dyDescent="0.25">
      <c r="A62" s="412"/>
    </row>
    <row r="63" spans="1:1" x14ac:dyDescent="0.25">
      <c r="A63" s="412"/>
    </row>
    <row r="64" spans="1:1" ht="21.75" customHeight="1" x14ac:dyDescent="0.25">
      <c r="A64" s="412"/>
    </row>
    <row r="65" spans="1:1" ht="66.75" customHeight="1" x14ac:dyDescent="0.25">
      <c r="A65" s="412"/>
    </row>
    <row r="66" spans="1:1" x14ac:dyDescent="0.25">
      <c r="A66" s="412"/>
    </row>
    <row r="67" spans="1:1" ht="20.25" customHeight="1" x14ac:dyDescent="0.25">
      <c r="A67" s="412"/>
    </row>
    <row r="68" spans="1:1" ht="37.5" customHeight="1" x14ac:dyDescent="0.25">
      <c r="A68" s="412"/>
    </row>
    <row r="69" spans="1:1" x14ac:dyDescent="0.25">
      <c r="A69" s="412"/>
    </row>
    <row r="70" spans="1:1" ht="19.5" customHeight="1" x14ac:dyDescent="0.25">
      <c r="A70" s="412"/>
    </row>
    <row r="71" spans="1:1" ht="35.25" customHeight="1" x14ac:dyDescent="0.25">
      <c r="A71" s="412"/>
    </row>
    <row r="72" spans="1:1" x14ac:dyDescent="0.25">
      <c r="A72" s="412"/>
    </row>
    <row r="73" spans="1:1" x14ac:dyDescent="0.25">
      <c r="A73" s="412"/>
    </row>
    <row r="74" spans="1:1" ht="97.5" customHeight="1" x14ac:dyDescent="0.25">
      <c r="A74" s="412"/>
    </row>
    <row r="75" spans="1:1" ht="60.75" customHeight="1" x14ac:dyDescent="0.25">
      <c r="A75" s="403"/>
    </row>
    <row r="76" spans="1:1" ht="15.75" x14ac:dyDescent="0.25">
      <c r="A76" s="403"/>
    </row>
    <row r="77" spans="1:1" x14ac:dyDescent="0.25">
      <c r="A77" s="418"/>
    </row>
    <row r="78" spans="1:1" x14ac:dyDescent="0.25">
      <c r="A78" s="418"/>
    </row>
    <row r="79" spans="1:1" x14ac:dyDescent="0.25">
      <c r="A79" s="418"/>
    </row>
    <row r="80" spans="1:1" x14ac:dyDescent="0.25">
      <c r="A80" s="418"/>
    </row>
    <row r="81" spans="1:1" x14ac:dyDescent="0.25">
      <c r="A81" s="418"/>
    </row>
    <row r="82" spans="1:1" x14ac:dyDescent="0.25">
      <c r="A82" s="418"/>
    </row>
    <row r="83" spans="1:1" x14ac:dyDescent="0.25">
      <c r="A83" s="419"/>
    </row>
    <row r="84" spans="1:1" ht="105" customHeight="1" x14ac:dyDescent="0.25">
      <c r="A84" s="420"/>
    </row>
    <row r="85" spans="1:1" ht="84" customHeight="1" x14ac:dyDescent="0.25">
      <c r="A85" s="418"/>
    </row>
    <row r="86" spans="1:1" ht="76.5" customHeight="1" x14ac:dyDescent="0.25">
      <c r="A86" s="418"/>
    </row>
    <row r="87" spans="1:1" x14ac:dyDescent="0.25">
      <c r="A87" s="421"/>
    </row>
    <row r="88" spans="1:1" x14ac:dyDescent="0.25">
      <c r="A88" s="422"/>
    </row>
    <row r="89" spans="1:1" ht="333" customHeight="1" x14ac:dyDescent="0.25"/>
    <row r="90" spans="1:1" x14ac:dyDescent="0.25">
      <c r="A90" s="424"/>
    </row>
    <row r="91" spans="1:1" x14ac:dyDescent="0.25">
      <c r="A91" s="418"/>
    </row>
    <row r="92" spans="1:1" x14ac:dyDescent="0.25">
      <c r="A92" s="425"/>
    </row>
    <row r="93" spans="1:1" x14ac:dyDescent="0.25">
      <c r="A93" s="425"/>
    </row>
    <row r="94" spans="1:1" x14ac:dyDescent="0.25">
      <c r="A94" s="425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6" zoomScale="70" zoomScaleNormal="70" zoomScaleSheetLayoutView="80" workbookViewId="0">
      <selection activeCell="A14" sqref="A14:I14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3"/>
      <c r="B1" s="133"/>
      <c r="C1" s="133"/>
      <c r="D1" s="133"/>
      <c r="E1" s="133"/>
      <c r="F1" s="133"/>
      <c r="G1" s="133"/>
      <c r="H1" s="133"/>
      <c r="I1" s="133"/>
    </row>
    <row r="2" spans="1:9" ht="27" customHeight="1" x14ac:dyDescent="0.3">
      <c r="A2" s="496"/>
      <c r="B2" s="496"/>
      <c r="C2" s="496"/>
      <c r="D2" s="496"/>
      <c r="E2" s="496"/>
      <c r="F2" s="496"/>
      <c r="G2" s="496"/>
      <c r="H2" s="496"/>
      <c r="I2" s="133"/>
    </row>
    <row r="3" spans="1:9" ht="27" customHeight="1" x14ac:dyDescent="0.3">
      <c r="A3" s="496"/>
      <c r="B3" s="496"/>
      <c r="C3" s="496"/>
      <c r="D3" s="496"/>
      <c r="E3" s="496"/>
      <c r="F3" s="496"/>
      <c r="G3" s="496"/>
      <c r="H3" s="496"/>
      <c r="I3" s="135"/>
    </row>
    <row r="4" spans="1:9" ht="4.5" customHeight="1" x14ac:dyDescent="0.3">
      <c r="A4" s="136"/>
      <c r="B4" s="136"/>
      <c r="C4" s="136"/>
      <c r="D4" s="136"/>
      <c r="E4" s="136"/>
      <c r="F4" s="136"/>
      <c r="G4" s="136"/>
      <c r="H4" s="136"/>
      <c r="I4" s="133"/>
    </row>
    <row r="5" spans="1:9" ht="20.25" customHeight="1" x14ac:dyDescent="0.3">
      <c r="A5" s="133"/>
      <c r="B5" s="500" t="s">
        <v>13</v>
      </c>
      <c r="C5" s="500"/>
      <c r="D5" s="500"/>
      <c r="E5" s="500"/>
      <c r="F5" s="137"/>
      <c r="G5" s="137"/>
      <c r="H5" s="133"/>
      <c r="I5" s="133"/>
    </row>
    <row r="6" spans="1:9" s="4" customFormat="1" ht="49.5" customHeight="1" x14ac:dyDescent="0.25">
      <c r="A6" s="138"/>
      <c r="B6" s="501" t="s">
        <v>291</v>
      </c>
      <c r="C6" s="501"/>
      <c r="D6" s="501"/>
      <c r="E6" s="501"/>
      <c r="F6" s="139"/>
      <c r="G6" s="139"/>
      <c r="H6" s="138"/>
      <c r="I6" s="138"/>
    </row>
    <row r="7" spans="1:9" s="5" customFormat="1" ht="21" customHeight="1" x14ac:dyDescent="0.3">
      <c r="A7" s="140"/>
      <c r="B7" s="502" t="str">
        <f>IF(A14=A65,"RAVNATELJ","ŠKOLSKI ODBOR")</f>
        <v>ŠKOLSKI ODBOR</v>
      </c>
      <c r="C7" s="502"/>
      <c r="D7" s="502"/>
      <c r="E7" s="502"/>
      <c r="F7" s="140"/>
      <c r="G7" s="140"/>
      <c r="H7" s="140"/>
      <c r="I7" s="140"/>
    </row>
    <row r="8" spans="1:9" ht="18" customHeight="1" x14ac:dyDescent="0.25">
      <c r="A8" s="133"/>
      <c r="B8" s="134" t="s">
        <v>19</v>
      </c>
      <c r="C8" s="503" t="s">
        <v>295</v>
      </c>
      <c r="D8" s="503"/>
      <c r="E8" s="503"/>
      <c r="F8" s="141"/>
      <c r="G8" s="141"/>
      <c r="H8" s="133"/>
      <c r="I8" s="133"/>
    </row>
    <row r="9" spans="1:9" ht="18" customHeight="1" x14ac:dyDescent="0.25">
      <c r="A9" s="133"/>
      <c r="B9" s="134" t="s">
        <v>274</v>
      </c>
      <c r="C9" s="503" t="s">
        <v>299</v>
      </c>
      <c r="D9" s="503"/>
      <c r="E9" s="503"/>
      <c r="F9" s="141"/>
      <c r="G9" s="141"/>
      <c r="H9" s="133"/>
      <c r="I9" s="133"/>
    </row>
    <row r="10" spans="1:9" ht="18" hidden="1" customHeight="1" x14ac:dyDescent="0.3">
      <c r="A10" s="133"/>
      <c r="B10" s="505"/>
      <c r="C10" s="505"/>
      <c r="D10" s="133" t="s">
        <v>20</v>
      </c>
      <c r="E10" s="142"/>
      <c r="F10" s="141"/>
      <c r="G10" s="141"/>
      <c r="H10" s="133"/>
      <c r="I10" s="133"/>
    </row>
    <row r="11" spans="1:9" ht="56.25" customHeight="1" x14ac:dyDescent="0.25">
      <c r="A11" s="133"/>
      <c r="B11" s="133"/>
      <c r="C11" s="133"/>
      <c r="D11" s="133"/>
      <c r="E11" s="141"/>
      <c r="F11" s="141"/>
      <c r="G11" s="141"/>
      <c r="H11" s="133"/>
      <c r="I11" s="133"/>
    </row>
    <row r="12" spans="1:9" ht="67.5" customHeight="1" x14ac:dyDescent="0.25">
      <c r="A12" s="497" t="s">
        <v>297</v>
      </c>
      <c r="B12" s="497"/>
      <c r="C12" s="497"/>
      <c r="D12" s="497"/>
      <c r="E12" s="497"/>
      <c r="F12" s="497"/>
      <c r="G12" s="497"/>
      <c r="H12" s="497"/>
      <c r="I12" s="497"/>
    </row>
    <row r="13" spans="1:9" ht="47.25" customHeight="1" x14ac:dyDescent="0.25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22.5" customHeight="1" x14ac:dyDescent="0.3">
      <c r="A14" s="498" t="s">
        <v>290</v>
      </c>
      <c r="B14" s="498"/>
      <c r="C14" s="498"/>
      <c r="D14" s="498"/>
      <c r="E14" s="498"/>
      <c r="F14" s="498"/>
      <c r="G14" s="498"/>
      <c r="H14" s="498"/>
      <c r="I14" s="498"/>
    </row>
    <row r="15" spans="1:9" ht="22.5" customHeight="1" x14ac:dyDescent="0.25">
      <c r="A15" s="498" t="s">
        <v>291</v>
      </c>
      <c r="B15" s="498"/>
      <c r="C15" s="498"/>
      <c r="D15" s="498"/>
      <c r="E15" s="498"/>
      <c r="F15" s="498"/>
      <c r="G15" s="498"/>
      <c r="H15" s="498"/>
      <c r="I15" s="498"/>
    </row>
    <row r="16" spans="1:9" ht="22.5" customHeight="1" x14ac:dyDescent="0.3">
      <c r="A16" s="499" t="s">
        <v>275</v>
      </c>
      <c r="B16" s="499"/>
      <c r="C16" s="499"/>
      <c r="D16" s="499"/>
      <c r="E16" s="499"/>
      <c r="F16" s="499"/>
      <c r="G16" s="499"/>
      <c r="H16" s="499"/>
      <c r="I16" s="499"/>
    </row>
    <row r="17" spans="1:16384" ht="30" customHeight="1" x14ac:dyDescent="0.3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16384" ht="21.75" customHeight="1" x14ac:dyDescent="0.25">
      <c r="A18" s="507" t="s">
        <v>14</v>
      </c>
      <c r="B18" s="507"/>
      <c r="C18" s="507"/>
      <c r="D18" s="507"/>
      <c r="E18" s="507"/>
      <c r="F18" s="507"/>
      <c r="G18" s="507"/>
      <c r="H18" s="507"/>
      <c r="I18" s="507"/>
    </row>
    <row r="19" spans="1:16384" ht="30" customHeight="1" x14ac:dyDescent="0.3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16384" s="2" customFormat="1" ht="48" thickBot="1" x14ac:dyDescent="0.3">
      <c r="A20" s="506" t="s">
        <v>15</v>
      </c>
      <c r="B20" s="506"/>
      <c r="C20" s="506"/>
      <c r="D20" s="506"/>
      <c r="E20" s="506"/>
      <c r="F20" s="506"/>
      <c r="G20" s="143" t="str">
        <f>IF(A14=A65,"PLAN 2018.","PLAN 
2018.")</f>
        <v>PLAN 
2018.</v>
      </c>
      <c r="H20" s="143" t="str">
        <f>IF(A14=A65,"POVEĆANJE / SMANJENJE","POVEĆANJE / SMANJENJE")</f>
        <v>POVEĆANJE / SMANJENJE</v>
      </c>
      <c r="I20" s="143" t="str">
        <f>IF(A14=A65,"PRIJEDLOG 
I. IZMJENA I DOPUNA 
PLANA 2018.","I. IZMJENA I DOPUNA 
PLANA 2018.")</f>
        <v>I. IZMJENA I DOPUNA 
PLANA 2018.</v>
      </c>
    </row>
    <row r="21" spans="1:16384" s="39" customFormat="1" ht="10.5" customHeight="1" thickTop="1" thickBot="1" x14ac:dyDescent="0.35">
      <c r="A21" s="504">
        <v>1</v>
      </c>
      <c r="B21" s="504"/>
      <c r="C21" s="504"/>
      <c r="D21" s="504"/>
      <c r="E21" s="504"/>
      <c r="F21" s="504"/>
      <c r="G21" s="206">
        <v>2</v>
      </c>
      <c r="H21" s="206">
        <v>3</v>
      </c>
      <c r="I21" s="206">
        <v>4</v>
      </c>
    </row>
    <row r="22" spans="1:16384" s="2" customFormat="1" ht="18" customHeight="1" thickTop="1" x14ac:dyDescent="0.3">
      <c r="A22" s="144"/>
      <c r="B22" s="144"/>
      <c r="C22" s="144"/>
      <c r="D22" s="144"/>
      <c r="E22" s="145"/>
      <c r="F22" s="145"/>
      <c r="G22" s="145"/>
      <c r="H22" s="146"/>
      <c r="I22" s="145"/>
    </row>
    <row r="23" spans="1:16384" s="6" customFormat="1" ht="18" customHeight="1" x14ac:dyDescent="0.3">
      <c r="A23" s="147" t="s">
        <v>23</v>
      </c>
      <c r="B23" s="492" t="s">
        <v>21</v>
      </c>
      <c r="C23" s="492"/>
      <c r="D23" s="492"/>
      <c r="E23" s="492"/>
      <c r="F23" s="492"/>
      <c r="G23" s="148">
        <f>SUM(G24:G25)</f>
        <v>3908165</v>
      </c>
      <c r="H23" s="148">
        <f>SUM(H24:H25)</f>
        <v>-1762</v>
      </c>
      <c r="I23" s="148">
        <f>SUM(I24:I25)</f>
        <v>3906403</v>
      </c>
    </row>
    <row r="24" spans="1:16384" ht="18" customHeight="1" x14ac:dyDescent="0.3">
      <c r="A24" s="149"/>
      <c r="B24" s="493" t="s">
        <v>25</v>
      </c>
      <c r="C24" s="493"/>
      <c r="D24" s="493"/>
      <c r="E24" s="493"/>
      <c r="F24" s="493"/>
      <c r="G24" s="150">
        <f>SUMIFS('2. Plan prihoda i primitaka'!$H$13:$H$48,'2. Plan prihoda i primitaka'!$A$13:$A$48,6)</f>
        <v>3905165</v>
      </c>
      <c r="H24" s="150">
        <f>SUMIFS('2. Plan prihoda i primitaka'!$T$13:$T$48,'2. Plan prihoda i primitaka'!$A$13:$A$48,6)</f>
        <v>-1762</v>
      </c>
      <c r="I24" s="150">
        <f>SUMIFS('2. Plan prihoda i primitaka'!$AF$13:$AF$48,'2. Plan prihoda i primitaka'!$A$13:$A$48,6)</f>
        <v>3903403</v>
      </c>
    </row>
    <row r="25" spans="1:16384" ht="18" customHeight="1" x14ac:dyDescent="0.3">
      <c r="A25" s="149"/>
      <c r="B25" s="493" t="s">
        <v>26</v>
      </c>
      <c r="C25" s="493"/>
      <c r="D25" s="493"/>
      <c r="E25" s="493"/>
      <c r="F25" s="493"/>
      <c r="G25" s="150">
        <f>SUMIFS('2. Plan prihoda i primitaka'!$H$13:$H$48,'2. Plan prihoda i primitaka'!$A$13:$A$48,7)</f>
        <v>3000</v>
      </c>
      <c r="H25" s="150">
        <f>SUMIFS('2. Plan prihoda i primitaka'!$T$13:$T$48,'2. Plan prihoda i primitaka'!$A$13:$A$48,7)</f>
        <v>0</v>
      </c>
      <c r="I25" s="150">
        <f>SUMIFS('2. Plan prihoda i primitaka'!$AF$13:$AF$48,'2. Plan prihoda i primitaka'!$A$13:$A$48,7)</f>
        <v>3000</v>
      </c>
    </row>
    <row r="26" spans="1:16384" s="6" customFormat="1" ht="18" customHeight="1" x14ac:dyDescent="0.3">
      <c r="A26" s="147" t="s">
        <v>24</v>
      </c>
      <c r="B26" s="492" t="s">
        <v>22</v>
      </c>
      <c r="C26" s="492"/>
      <c r="D26" s="492"/>
      <c r="E26" s="492"/>
      <c r="F26" s="492"/>
      <c r="G26" s="148">
        <f>SUM(G27:G28)</f>
        <v>3908165</v>
      </c>
      <c r="H26" s="148">
        <f>SUM(H27:H28)</f>
        <v>39214</v>
      </c>
      <c r="I26" s="148">
        <f>SUM(I27:I28)</f>
        <v>3947379</v>
      </c>
    </row>
    <row r="27" spans="1:16384" ht="18" customHeight="1" x14ac:dyDescent="0.3">
      <c r="A27" s="149"/>
      <c r="B27" s="493" t="s">
        <v>27</v>
      </c>
      <c r="C27" s="493"/>
      <c r="D27" s="493"/>
      <c r="E27" s="493"/>
      <c r="F27" s="493"/>
      <c r="G27" s="150">
        <f>SUMIFS('3. Plan rashoda i izdataka'!$H$16:$H$163,'3. Plan rashoda i izdataka'!$A$16:$A$163,3)</f>
        <v>3855165</v>
      </c>
      <c r="H27" s="150">
        <f>SUMIFS('3. Plan rashoda i izdataka'!$T$16:$T$163,'3. Plan rashoda i izdataka'!$A$16:$A$163,3)</f>
        <v>2214</v>
      </c>
      <c r="I27" s="150">
        <f>SUMIFS('3. Plan rashoda i izdataka'!$AF$16:$AF$163,'3. Plan rashoda i izdataka'!$A$16:$A$163,3)</f>
        <v>3857379</v>
      </c>
    </row>
    <row r="28" spans="1:16384" ht="18" customHeight="1" x14ac:dyDescent="0.3">
      <c r="A28" s="151"/>
      <c r="B28" s="494" t="s">
        <v>28</v>
      </c>
      <c r="C28" s="494"/>
      <c r="D28" s="494"/>
      <c r="E28" s="494"/>
      <c r="F28" s="494"/>
      <c r="G28" s="150">
        <f>SUMIFS('3. Plan rashoda i izdataka'!$H$16:$H$163,'3. Plan rashoda i izdataka'!$A$16:$A$163,4)</f>
        <v>53000</v>
      </c>
      <c r="H28" s="150">
        <f>SUMIFS('3. Plan rashoda i izdataka'!$T$16:$T$163,'3. Plan rashoda i izdataka'!$A$16:$A$163,4)</f>
        <v>37000</v>
      </c>
      <c r="I28" s="150">
        <f>SUMIFS('3. Plan rashoda i izdataka'!$AF$16:$AF$163,'3. Plan rashoda i izdataka'!$A$16:$A$163,4)</f>
        <v>90000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3"/>
      <c r="B29" s="491" t="s">
        <v>29</v>
      </c>
      <c r="C29" s="491"/>
      <c r="D29" s="491"/>
      <c r="E29" s="491"/>
      <c r="F29" s="491"/>
      <c r="G29" s="154">
        <f>G23-G26</f>
        <v>0</v>
      </c>
      <c r="H29" s="154">
        <f>H23-H26</f>
        <v>-40976</v>
      </c>
      <c r="I29" s="154">
        <f>I23-I26</f>
        <v>-40976</v>
      </c>
    </row>
    <row r="30" spans="1:16384" ht="18" customHeight="1" x14ac:dyDescent="0.3">
      <c r="A30" s="155"/>
      <c r="B30" s="155"/>
      <c r="C30" s="155"/>
      <c r="D30" s="155"/>
      <c r="E30" s="133"/>
      <c r="F30" s="156"/>
      <c r="G30" s="156"/>
      <c r="H30" s="157"/>
      <c r="I30" s="157"/>
    </row>
    <row r="31" spans="1:16384" ht="18" customHeight="1" x14ac:dyDescent="0.25">
      <c r="A31" s="147" t="s">
        <v>12</v>
      </c>
      <c r="B31" s="492" t="s">
        <v>156</v>
      </c>
      <c r="C31" s="492"/>
      <c r="D31" s="492"/>
      <c r="E31" s="492"/>
      <c r="F31" s="492"/>
      <c r="G31" s="322">
        <v>37487</v>
      </c>
      <c r="H31" s="317">
        <f>G31-G32</f>
        <v>37487</v>
      </c>
      <c r="I31" s="317">
        <f>H31-H32</f>
        <v>-3489</v>
      </c>
    </row>
    <row r="32" spans="1:16384" s="9" customFormat="1" ht="34.9" customHeight="1" x14ac:dyDescent="0.25">
      <c r="A32" s="153"/>
      <c r="B32" s="495" t="s">
        <v>157</v>
      </c>
      <c r="C32" s="491"/>
      <c r="D32" s="491"/>
      <c r="E32" s="491"/>
      <c r="F32" s="491"/>
      <c r="G32" s="165">
        <f>SUMIFS('2. Plan prihoda i primitaka'!$H$13:$H$48,'2. Plan prihoda i primitaka'!$A$13:$A$48,9)</f>
        <v>0</v>
      </c>
      <c r="H32" s="165">
        <f>SUMIFS('2. Plan prihoda i primitaka'!$T$13:$T$48,'2. Plan prihoda i primitaka'!$A$13:$A$48,9)</f>
        <v>40976</v>
      </c>
      <c r="I32" s="165">
        <f>SUMIFS('2. Plan prihoda i primitaka'!$AF$13:$AF$48,'2. Plan prihoda i primitaka'!$A$13:$A$48,9)</f>
        <v>40976</v>
      </c>
    </row>
    <row r="33" spans="1:9" s="9" customFormat="1" ht="18" customHeight="1" x14ac:dyDescent="0.25">
      <c r="A33" s="158"/>
      <c r="B33" s="159"/>
      <c r="C33" s="159"/>
      <c r="D33" s="159"/>
      <c r="E33" s="159"/>
      <c r="F33" s="159"/>
      <c r="G33" s="160"/>
      <c r="H33" s="160"/>
      <c r="I33" s="160"/>
    </row>
    <row r="34" spans="1:9" ht="18" customHeight="1" x14ac:dyDescent="0.25">
      <c r="A34" s="147" t="s">
        <v>30</v>
      </c>
      <c r="B34" s="492" t="s">
        <v>18</v>
      </c>
      <c r="C34" s="492"/>
      <c r="D34" s="492"/>
      <c r="E34" s="492"/>
      <c r="F34" s="492"/>
      <c r="G34" s="148"/>
      <c r="H34" s="157"/>
      <c r="I34" s="157"/>
    </row>
    <row r="35" spans="1:9" ht="18" customHeight="1" x14ac:dyDescent="0.25">
      <c r="A35" s="149"/>
      <c r="B35" s="493" t="s">
        <v>31</v>
      </c>
      <c r="C35" s="493"/>
      <c r="D35" s="493"/>
      <c r="E35" s="493"/>
      <c r="F35" s="493"/>
      <c r="G35" s="150">
        <f>SUMIFS('2. Plan prihoda i primitaka'!$H$13:$H$48,'2. Plan prihoda i primitaka'!$A$13:$A$48,8)</f>
        <v>0</v>
      </c>
      <c r="H35" s="150">
        <f>SUMIFS('2. Plan prihoda i primitaka'!$T$13:$T$48,'2. Plan prihoda i primitaka'!$A$13:$A$48,8)</f>
        <v>0</v>
      </c>
      <c r="I35" s="150">
        <f>SUMIFS('2. Plan prihoda i primitaka'!$AF$13:$AF$48,'2. Plan prihoda i primitaka'!$A$13:$A$48,8)</f>
        <v>0</v>
      </c>
    </row>
    <row r="36" spans="1:9" ht="18" customHeight="1" x14ac:dyDescent="0.25">
      <c r="A36" s="151"/>
      <c r="B36" s="494" t="s">
        <v>32</v>
      </c>
      <c r="C36" s="494"/>
      <c r="D36" s="494"/>
      <c r="E36" s="494"/>
      <c r="F36" s="494"/>
      <c r="G36" s="152">
        <f>SUMIFS('3. Plan rashoda i izdataka'!$H$16:$H$163,'3. Plan rashoda i izdataka'!$A$16:$A$163,5)</f>
        <v>0</v>
      </c>
      <c r="H36" s="152">
        <f>SUMIFS('3. Plan rashoda i izdataka'!$T$16:$T$163,'3. Plan rashoda i izdataka'!$A$16:$A$163,5)</f>
        <v>0</v>
      </c>
      <c r="I36" s="152">
        <f>SUMIFS('3. Plan rashoda i izdataka'!$AF$16:$AF$163,'3. Plan rashoda i izdataka'!$A$16:$A$163,5)</f>
        <v>0</v>
      </c>
    </row>
    <row r="37" spans="1:9" s="4" customFormat="1" ht="18" customHeight="1" x14ac:dyDescent="0.25">
      <c r="A37" s="153"/>
      <c r="B37" s="491" t="s">
        <v>33</v>
      </c>
      <c r="C37" s="491"/>
      <c r="D37" s="491"/>
      <c r="E37" s="491"/>
      <c r="F37" s="491"/>
      <c r="G37" s="154">
        <f>G35-G36</f>
        <v>0</v>
      </c>
      <c r="H37" s="154">
        <f>H35-H36</f>
        <v>0</v>
      </c>
      <c r="I37" s="154">
        <f>I35-I36</f>
        <v>0</v>
      </c>
    </row>
    <row r="38" spans="1:9" ht="18" customHeight="1" x14ac:dyDescent="0.25">
      <c r="A38" s="149"/>
      <c r="B38" s="149"/>
      <c r="C38" s="149"/>
      <c r="D38" s="149"/>
      <c r="E38" s="133"/>
      <c r="F38" s="156"/>
      <c r="G38" s="156"/>
      <c r="H38" s="157"/>
      <c r="I38" s="157"/>
    </row>
    <row r="39" spans="1:9" ht="18" customHeight="1" x14ac:dyDescent="0.25">
      <c r="A39" s="147" t="s">
        <v>34</v>
      </c>
      <c r="B39" s="492" t="s">
        <v>36</v>
      </c>
      <c r="C39" s="492"/>
      <c r="D39" s="492"/>
      <c r="E39" s="492"/>
      <c r="F39" s="492"/>
      <c r="G39" s="148"/>
      <c r="H39" s="157"/>
      <c r="I39" s="157"/>
    </row>
    <row r="40" spans="1:9" s="4" customFormat="1" ht="18" customHeight="1" x14ac:dyDescent="0.25">
      <c r="A40" s="161"/>
      <c r="B40" s="491" t="s">
        <v>35</v>
      </c>
      <c r="C40" s="491"/>
      <c r="D40" s="491"/>
      <c r="E40" s="491"/>
      <c r="F40" s="491"/>
      <c r="G40" s="154">
        <f>G29+G32+G37</f>
        <v>0</v>
      </c>
      <c r="H40" s="154">
        <f t="shared" ref="H40:I40" si="0">H29+H32+H37</f>
        <v>0</v>
      </c>
      <c r="I40" s="154">
        <f t="shared" si="0"/>
        <v>0</v>
      </c>
    </row>
    <row r="41" spans="1:9" ht="15" customHeight="1" x14ac:dyDescent="0.25">
      <c r="A41" s="166"/>
      <c r="B41" s="166"/>
      <c r="C41" s="166"/>
      <c r="D41" s="166"/>
      <c r="E41" s="167"/>
      <c r="F41" s="168"/>
      <c r="G41" s="168"/>
      <c r="H41" s="169"/>
      <c r="I41" s="169"/>
    </row>
    <row r="42" spans="1:9" ht="12" customHeight="1" x14ac:dyDescent="0.25">
      <c r="A42" s="166"/>
      <c r="B42" s="166"/>
      <c r="C42" s="166"/>
      <c r="D42" s="166"/>
      <c r="E42" s="167"/>
      <c r="F42" s="168"/>
      <c r="G42" s="168"/>
      <c r="H42" s="169"/>
      <c r="I42" s="169"/>
    </row>
    <row r="43" spans="1:9" s="72" customFormat="1" ht="15" x14ac:dyDescent="0.25">
      <c r="A43" s="170"/>
      <c r="B43" s="170"/>
      <c r="C43" s="89"/>
      <c r="D43" s="89"/>
      <c r="E43" s="170"/>
      <c r="F43" s="170"/>
      <c r="G43" s="170"/>
      <c r="H43" s="170"/>
      <c r="I43" s="170"/>
    </row>
    <row r="44" spans="1:9" s="72" customFormat="1" ht="20.25" customHeight="1" x14ac:dyDescent="0.25">
      <c r="A44" s="89"/>
      <c r="B44" s="89"/>
      <c r="C44" s="89"/>
      <c r="D44" s="89"/>
      <c r="E44" s="89"/>
      <c r="F44" s="171" t="s">
        <v>114</v>
      </c>
      <c r="G44" s="512" t="s">
        <v>294</v>
      </c>
      <c r="H44" s="512"/>
      <c r="I44" s="172" t="s">
        <v>116</v>
      </c>
    </row>
    <row r="45" spans="1:9" s="72" customFormat="1" ht="7.5" customHeight="1" x14ac:dyDescent="0.25">
      <c r="A45" s="167"/>
      <c r="B45" s="89"/>
      <c r="C45" s="89"/>
      <c r="D45" s="173"/>
      <c r="E45" s="89"/>
      <c r="F45" s="89"/>
      <c r="G45" s="89"/>
      <c r="H45" s="89"/>
      <c r="I45" s="174"/>
    </row>
    <row r="46" spans="1:9" s="72" customFormat="1" ht="20.25" customHeight="1" x14ac:dyDescent="0.25">
      <c r="A46" s="167"/>
      <c r="B46" s="511"/>
      <c r="C46" s="511"/>
      <c r="D46" s="511"/>
      <c r="E46" s="511"/>
      <c r="F46" s="171"/>
      <c r="G46" s="512" t="s">
        <v>296</v>
      </c>
      <c r="H46" s="512"/>
      <c r="I46" s="167" t="s">
        <v>115</v>
      </c>
    </row>
    <row r="47" spans="1:9" s="72" customFormat="1" ht="46.9" customHeight="1" x14ac:dyDescent="0.25">
      <c r="A47" s="175"/>
      <c r="B47" s="175"/>
      <c r="C47" s="175"/>
      <c r="D47" s="175"/>
      <c r="E47" s="175"/>
      <c r="F47" s="171"/>
      <c r="G47" s="442"/>
      <c r="H47" s="442"/>
      <c r="I47" s="167"/>
    </row>
    <row r="48" spans="1:9" s="72" customFormat="1" ht="15" customHeight="1" x14ac:dyDescent="0.25">
      <c r="A48" s="175"/>
      <c r="B48" s="175"/>
      <c r="C48" s="175"/>
      <c r="D48" s="175"/>
      <c r="E48" s="175"/>
      <c r="F48" s="171"/>
      <c r="G48" s="515" t="str">
        <f>IF(A14="Prijedlog izmjena i dopuna financijskog plana","RAVNATELJ","PREDSJEDNIK ŠKOLSKOG ODBORA")</f>
        <v>PREDSJEDNIK ŠKOLSKOG ODBORA</v>
      </c>
      <c r="H48" s="515"/>
      <c r="I48" s="167"/>
    </row>
    <row r="49" spans="1:9" s="72" customFormat="1" ht="15.75" x14ac:dyDescent="0.25">
      <c r="A49" s="508"/>
      <c r="B49" s="508"/>
      <c r="C49" s="508"/>
      <c r="D49" s="508"/>
      <c r="E49" s="508"/>
      <c r="F49" s="89"/>
      <c r="G49" s="514" t="s">
        <v>298</v>
      </c>
      <c r="H49" s="514"/>
      <c r="I49" s="167"/>
    </row>
    <row r="50" spans="1:9" s="72" customFormat="1" ht="15" customHeight="1" x14ac:dyDescent="0.25">
      <c r="A50" s="167"/>
      <c r="B50" s="176"/>
      <c r="C50" s="176"/>
      <c r="D50" s="176"/>
      <c r="E50" s="176"/>
      <c r="F50" s="513" t="s">
        <v>117</v>
      </c>
      <c r="G50" s="509"/>
      <c r="H50" s="509"/>
      <c r="I50" s="175"/>
    </row>
    <row r="51" spans="1:9" s="72" customFormat="1" ht="15.75" x14ac:dyDescent="0.25">
      <c r="A51" s="178"/>
      <c r="B51" s="178"/>
      <c r="C51" s="178"/>
      <c r="D51" s="178"/>
      <c r="E51" s="178"/>
      <c r="F51" s="513"/>
      <c r="G51" s="509"/>
      <c r="H51" s="509"/>
      <c r="I51" s="177"/>
    </row>
    <row r="52" spans="1:9" s="72" customFormat="1" ht="15.75" x14ac:dyDescent="0.25">
      <c r="A52" s="167"/>
      <c r="B52" s="179"/>
      <c r="C52" s="179"/>
      <c r="D52" s="179"/>
      <c r="E52" s="179"/>
      <c r="F52" s="513"/>
      <c r="G52" s="510"/>
      <c r="H52" s="510"/>
      <c r="I52" s="178"/>
    </row>
    <row r="53" spans="1:9" s="72" customFormat="1" ht="15" x14ac:dyDescent="0.25">
      <c r="A53" s="170"/>
      <c r="B53" s="170"/>
      <c r="C53" s="170"/>
      <c r="D53" s="170"/>
      <c r="E53" s="170"/>
      <c r="F53" s="175"/>
      <c r="G53" s="170"/>
    </row>
    <row r="54" spans="1:9" s="72" customFormat="1" ht="15" x14ac:dyDescent="0.25">
      <c r="A54" s="170"/>
      <c r="B54" s="170"/>
      <c r="C54" s="170"/>
      <c r="D54" s="170"/>
      <c r="E54" s="170"/>
      <c r="F54" s="180"/>
      <c r="G54" s="170"/>
    </row>
    <row r="55" spans="1:9" s="72" customFormat="1" ht="15" x14ac:dyDescent="0.25">
      <c r="A55" s="170"/>
      <c r="B55" s="170"/>
      <c r="C55" s="170"/>
      <c r="D55" s="170"/>
      <c r="E55" s="170"/>
      <c r="F55" s="180"/>
      <c r="G55" s="170"/>
    </row>
    <row r="56" spans="1:9" s="72" customFormat="1" ht="15" x14ac:dyDescent="0.25">
      <c r="A56" s="162"/>
      <c r="B56" s="162"/>
      <c r="C56" s="162"/>
      <c r="D56" s="162"/>
      <c r="E56" s="162"/>
      <c r="F56" s="170"/>
      <c r="G56" s="170"/>
    </row>
    <row r="57" spans="1:9" s="72" customFormat="1" ht="15" x14ac:dyDescent="0.25">
      <c r="A57" s="162"/>
      <c r="B57" s="162"/>
      <c r="C57" s="162"/>
      <c r="D57" s="162"/>
      <c r="E57" s="162"/>
      <c r="F57" s="162"/>
      <c r="G57" s="162"/>
    </row>
    <row r="58" spans="1:9" s="72" customFormat="1" ht="15" x14ac:dyDescent="0.25">
      <c r="A58" s="1"/>
      <c r="B58" s="1"/>
      <c r="C58" s="1"/>
      <c r="D58" s="1"/>
      <c r="E58" s="1"/>
      <c r="F58" s="162"/>
      <c r="G58" s="162"/>
      <c r="H58" s="162"/>
      <c r="I58" s="162"/>
    </row>
    <row r="59" spans="1:9" s="72" customFormat="1" x14ac:dyDescent="0.25">
      <c r="A59" s="1"/>
      <c r="B59" s="483"/>
      <c r="C59" s="483"/>
      <c r="D59" s="483"/>
      <c r="E59" s="483"/>
      <c r="F59" s="483"/>
      <c r="G59" s="483"/>
      <c r="H59" s="483"/>
      <c r="I59" s="1"/>
    </row>
    <row r="60" spans="1:9" s="72" customFormat="1" x14ac:dyDescent="0.25">
      <c r="A60" s="1"/>
      <c r="B60" s="483"/>
      <c r="C60" s="483"/>
      <c r="D60" s="483"/>
      <c r="E60" s="483"/>
      <c r="F60" s="483"/>
      <c r="G60" s="483"/>
      <c r="H60" s="483"/>
      <c r="I60" s="1"/>
    </row>
    <row r="61" spans="1:9" s="72" customFormat="1" x14ac:dyDescent="0.25">
      <c r="A61" s="1"/>
      <c r="B61" s="483"/>
      <c r="C61" s="483"/>
      <c r="D61" s="483"/>
      <c r="E61" s="483"/>
      <c r="F61" s="483"/>
      <c r="G61" s="483"/>
      <c r="H61" s="483"/>
      <c r="I61" s="1"/>
    </row>
    <row r="62" spans="1:9" s="72" customFormat="1" x14ac:dyDescent="0.25">
      <c r="A62" s="1"/>
      <c r="B62" s="483"/>
      <c r="C62" s="483"/>
      <c r="D62" s="483"/>
      <c r="E62" s="483"/>
      <c r="F62" s="483"/>
      <c r="G62" s="483"/>
      <c r="H62" s="483"/>
      <c r="I62" s="1"/>
    </row>
    <row r="63" spans="1:9" s="72" customFormat="1" x14ac:dyDescent="0.25">
      <c r="A63" s="1"/>
      <c r="B63" s="483"/>
      <c r="C63" s="483"/>
      <c r="D63" s="483"/>
      <c r="E63" s="483"/>
      <c r="F63" s="483"/>
      <c r="G63" s="483"/>
      <c r="H63" s="483"/>
      <c r="I63" s="1"/>
    </row>
    <row r="64" spans="1:9" x14ac:dyDescent="0.25">
      <c r="A64" s="72"/>
      <c r="B64" s="484"/>
      <c r="C64" s="484"/>
      <c r="D64" s="484"/>
      <c r="E64" s="484"/>
      <c r="F64" s="483"/>
      <c r="G64" s="483"/>
      <c r="H64" s="483"/>
      <c r="I64" s="1"/>
    </row>
    <row r="65" spans="1:8" x14ac:dyDescent="0.25">
      <c r="A65" s="429" t="s">
        <v>289</v>
      </c>
      <c r="B65" s="484"/>
      <c r="C65" s="484"/>
      <c r="D65" s="484"/>
      <c r="E65" s="484"/>
      <c r="F65" s="484"/>
      <c r="G65" s="484"/>
      <c r="H65" s="484"/>
    </row>
    <row r="66" spans="1:8" x14ac:dyDescent="0.25">
      <c r="A66" s="429" t="s">
        <v>290</v>
      </c>
      <c r="B66" s="484"/>
      <c r="C66" s="484"/>
      <c r="D66" s="484"/>
      <c r="E66" s="484"/>
      <c r="F66" s="484"/>
      <c r="G66" s="484"/>
      <c r="H66" s="484"/>
    </row>
    <row r="67" spans="1:8" x14ac:dyDescent="0.25">
      <c r="A67" s="72"/>
      <c r="B67" s="484"/>
      <c r="C67" s="484"/>
      <c r="D67" s="484"/>
      <c r="E67" s="484"/>
      <c r="F67" s="484"/>
      <c r="G67" s="484"/>
      <c r="H67" s="484"/>
    </row>
    <row r="68" spans="1:8" x14ac:dyDescent="0.25">
      <c r="A68" s="72"/>
      <c r="B68" s="484"/>
      <c r="C68" s="484"/>
      <c r="D68" s="484"/>
      <c r="E68" s="484"/>
      <c r="F68" s="484"/>
      <c r="G68" s="484"/>
      <c r="H68" s="484"/>
    </row>
    <row r="69" spans="1:8" x14ac:dyDescent="0.25">
      <c r="A69" s="72"/>
      <c r="B69" s="484"/>
      <c r="C69" s="484"/>
      <c r="D69" s="484"/>
      <c r="E69" s="484"/>
      <c r="F69" s="484"/>
      <c r="G69" s="484"/>
      <c r="H69" s="484"/>
    </row>
    <row r="70" spans="1:8" x14ac:dyDescent="0.25">
      <c r="A70" s="72"/>
      <c r="B70" s="484"/>
      <c r="C70" s="484"/>
      <c r="D70" s="484"/>
      <c r="E70" s="484"/>
      <c r="F70" s="484"/>
      <c r="G70" s="484"/>
      <c r="H70" s="484"/>
    </row>
    <row r="71" spans="1:8" x14ac:dyDescent="0.25">
      <c r="A71" s="72"/>
      <c r="B71" s="484"/>
      <c r="C71" s="484"/>
      <c r="D71" s="484"/>
      <c r="E71" s="484"/>
      <c r="F71" s="484"/>
      <c r="G71" s="484"/>
      <c r="H71" s="484"/>
    </row>
    <row r="72" spans="1:8" x14ac:dyDescent="0.25">
      <c r="A72" s="24"/>
      <c r="B72" s="484"/>
      <c r="C72" s="484"/>
      <c r="D72" s="484"/>
      <c r="E72" s="484"/>
      <c r="F72" s="484"/>
      <c r="G72" s="484"/>
      <c r="H72" s="484"/>
    </row>
    <row r="73" spans="1:8" x14ac:dyDescent="0.25">
      <c r="A73" s="24"/>
      <c r="B73" s="484"/>
      <c r="C73" s="484"/>
      <c r="D73" s="484"/>
      <c r="E73" s="484"/>
      <c r="F73" s="484"/>
      <c r="G73" s="484"/>
      <c r="H73" s="484"/>
    </row>
    <row r="74" spans="1:8" x14ac:dyDescent="0.25">
      <c r="A74" s="24"/>
      <c r="B74" s="484"/>
      <c r="C74" s="484"/>
      <c r="D74" s="484"/>
      <c r="E74" s="484"/>
      <c r="F74" s="484"/>
      <c r="G74" s="484"/>
      <c r="H74" s="484"/>
    </row>
    <row r="75" spans="1:8" x14ac:dyDescent="0.25">
      <c r="A75" s="24"/>
      <c r="B75" s="484"/>
      <c r="C75" s="484"/>
      <c r="D75" s="484"/>
      <c r="E75" s="484"/>
      <c r="F75" s="484"/>
      <c r="G75" s="484"/>
      <c r="H75" s="484"/>
    </row>
    <row r="76" spans="1:8" x14ac:dyDescent="0.25">
      <c r="A76" s="24"/>
      <c r="B76" s="484"/>
      <c r="C76" s="484"/>
      <c r="D76" s="484"/>
      <c r="E76" s="484"/>
      <c r="F76" s="484"/>
      <c r="G76" s="484"/>
      <c r="H76" s="484"/>
    </row>
    <row r="77" spans="1:8" x14ac:dyDescent="0.25">
      <c r="A77" s="24"/>
      <c r="B77" s="484"/>
      <c r="C77" s="484"/>
      <c r="D77" s="484"/>
      <c r="E77" s="484"/>
      <c r="F77" s="484"/>
      <c r="G77" s="484"/>
      <c r="H77" s="484"/>
    </row>
    <row r="78" spans="1:8" x14ac:dyDescent="0.25">
      <c r="A78" s="24"/>
      <c r="B78" s="484"/>
      <c r="C78" s="484"/>
      <c r="D78" s="484"/>
      <c r="E78" s="484"/>
      <c r="F78" s="484"/>
      <c r="G78" s="484"/>
      <c r="H78" s="484"/>
    </row>
    <row r="79" spans="1:8" x14ac:dyDescent="0.25">
      <c r="A79" s="24"/>
      <c r="B79" s="484"/>
      <c r="C79" s="484"/>
      <c r="D79" s="484"/>
      <c r="E79" s="484"/>
      <c r="F79" s="484"/>
      <c r="G79" s="484"/>
      <c r="H79" s="484"/>
    </row>
    <row r="80" spans="1:8" x14ac:dyDescent="0.25">
      <c r="A80" s="24"/>
      <c r="B80" s="484"/>
      <c r="C80" s="484"/>
      <c r="D80" s="484"/>
      <c r="E80" s="484"/>
      <c r="F80" s="484"/>
      <c r="G80" s="484"/>
      <c r="H80" s="484"/>
    </row>
    <row r="81" spans="1:8" x14ac:dyDescent="0.25">
      <c r="A81" s="24"/>
      <c r="B81" s="484"/>
      <c r="C81" s="484"/>
      <c r="D81" s="484"/>
      <c r="E81" s="484"/>
      <c r="F81" s="484"/>
      <c r="G81" s="484"/>
      <c r="H81" s="484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327" priority="25">
      <formula>LEN(TRIM(B7))=0</formula>
    </cfRule>
  </conditionalFormatting>
  <conditionalFormatting sqref="G32:I32">
    <cfRule type="containsBlanks" dxfId="326" priority="21">
      <formula>LEN(TRIM(G32))=0</formula>
    </cfRule>
    <cfRule type="containsBlanks" dxfId="325" priority="22">
      <formula>LEN(TRIM(G32))=0</formula>
    </cfRule>
  </conditionalFormatting>
  <conditionalFormatting sqref="B6:E6">
    <cfRule type="containsBlanks" dxfId="324" priority="20">
      <formula>LEN(TRIM(B6))=0</formula>
    </cfRule>
  </conditionalFormatting>
  <conditionalFormatting sqref="A12:I12">
    <cfRule type="containsText" dxfId="323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22" priority="19">
      <formula>LEN(TRIM(A12))=0</formula>
    </cfRule>
  </conditionalFormatting>
  <conditionalFormatting sqref="G31:I31">
    <cfRule type="containsBlanks" dxfId="321" priority="24">
      <formula>LEN(TRIM(G31))=0</formula>
    </cfRule>
  </conditionalFormatting>
  <conditionalFormatting sqref="G40:I40">
    <cfRule type="cellIs" dxfId="320" priority="13" operator="notEqual">
      <formula>0</formula>
    </cfRule>
  </conditionalFormatting>
  <conditionalFormatting sqref="A14:I16">
    <cfRule type="containsBlanks" dxfId="319" priority="12">
      <formula>LEN(TRIM(A14))=0</formula>
    </cfRule>
  </conditionalFormatting>
  <conditionalFormatting sqref="B6:E6 A15:I15">
    <cfRule type="containsText" dxfId="318" priority="8" operator="containsText" text="upisati naziv osnovne škole">
      <formula>NOT(ISERROR(SEARCH("upisati naziv osnovne škole",A6)))</formula>
    </cfRule>
    <cfRule type="containsText" dxfId="317" priority="10" operator="containsText" text="upisati naziv škole">
      <formula>NOT(ISERROR(SEARCH("upisati naziv škole",A6)))</formula>
    </cfRule>
  </conditionalFormatting>
  <conditionalFormatting sqref="A15:I15 B6:E6">
    <cfRule type="containsText" dxfId="316" priority="9" operator="containsText" text="upisati naziv srednje škole">
      <formula>NOT(ISERROR(SEARCH("upisati naziv srednje škole",A6)))</formula>
    </cfRule>
  </conditionalFormatting>
  <conditionalFormatting sqref="G31">
    <cfRule type="containsText" dxfId="315" priority="6" operator="containsText" text="obavezan unos">
      <formula>NOT(ISERROR(SEARCH("obavezan unos",G31)))</formula>
    </cfRule>
  </conditionalFormatting>
  <conditionalFormatting sqref="B6:E6 C8:E9">
    <cfRule type="containsBlanks" dxfId="314" priority="5">
      <formula>LEN(TRIM(B6))=0</formula>
    </cfRule>
  </conditionalFormatting>
  <conditionalFormatting sqref="G48:G49">
    <cfRule type="containsBlanks" dxfId="313" priority="2">
      <formula>LEN(TRIM(G48))=0</formula>
    </cfRule>
  </conditionalFormatting>
  <conditionalFormatting sqref="G48:H49">
    <cfRule type="containsText" dxfId="312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70" zoomScaleNormal="7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J29" sqref="AJ29"/>
    </sheetView>
  </sheetViews>
  <sheetFormatPr defaultColWidth="9.140625" defaultRowHeight="0" customHeight="1" zeroHeight="1" x14ac:dyDescent="0.25"/>
  <cols>
    <col min="1" max="2" width="2.42578125" style="332" customWidth="1"/>
    <col min="3" max="3" width="5.28515625" style="332" customWidth="1"/>
    <col min="4" max="4" width="10.5703125" style="333" customWidth="1"/>
    <col min="5" max="5" width="0.85546875" style="333" customWidth="1"/>
    <col min="6" max="6" width="13.85546875" style="333" customWidth="1"/>
    <col min="7" max="7" width="17" style="333" customWidth="1"/>
    <col min="8" max="8" width="16.5703125" style="171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45" customHeight="1" x14ac:dyDescent="0.3">
      <c r="A2" s="530" t="s">
        <v>61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4"/>
      <c r="I4" s="525" t="s">
        <v>107</v>
      </c>
      <c r="J4" s="526" t="s">
        <v>107</v>
      </c>
      <c r="K4" s="527"/>
      <c r="L4" s="525" t="s">
        <v>108</v>
      </c>
      <c r="M4" s="526"/>
      <c r="N4" s="526"/>
      <c r="O4" s="526"/>
      <c r="P4" s="526"/>
      <c r="Q4" s="526"/>
      <c r="R4" s="526"/>
      <c r="S4" s="527"/>
      <c r="T4" s="251"/>
      <c r="U4" s="525" t="s">
        <v>107</v>
      </c>
      <c r="V4" s="526" t="s">
        <v>107</v>
      </c>
      <c r="W4" s="527"/>
      <c r="X4" s="525" t="s">
        <v>108</v>
      </c>
      <c r="Y4" s="526"/>
      <c r="Z4" s="526"/>
      <c r="AA4" s="526"/>
      <c r="AB4" s="526"/>
      <c r="AC4" s="526"/>
      <c r="AD4" s="526"/>
      <c r="AE4" s="527"/>
      <c r="AF4" s="251"/>
      <c r="AG4" s="525" t="s">
        <v>107</v>
      </c>
      <c r="AH4" s="526" t="s">
        <v>107</v>
      </c>
      <c r="AI4" s="527"/>
      <c r="AJ4" s="525" t="s">
        <v>108</v>
      </c>
      <c r="AK4" s="526"/>
      <c r="AL4" s="526"/>
      <c r="AM4" s="526"/>
      <c r="AN4" s="526"/>
      <c r="AO4" s="526"/>
      <c r="AP4" s="526"/>
      <c r="AQ4" s="527"/>
    </row>
    <row r="5" spans="1:45" s="187" customFormat="1" ht="57" customHeight="1" x14ac:dyDescent="0.25">
      <c r="A5" s="531" t="s">
        <v>47</v>
      </c>
      <c r="B5" s="532"/>
      <c r="C5" s="532"/>
      <c r="D5" s="532" t="s">
        <v>38</v>
      </c>
      <c r="E5" s="532"/>
      <c r="F5" s="532"/>
      <c r="G5" s="535"/>
      <c r="H5" s="528" t="str">
        <f>'1. Sažetak'!G20</f>
        <v>PLAN 
2018.</v>
      </c>
      <c r="I5" s="335" t="s">
        <v>150</v>
      </c>
      <c r="J5" s="336" t="s">
        <v>94</v>
      </c>
      <c r="K5" s="337" t="s">
        <v>152</v>
      </c>
      <c r="L5" s="338" t="s">
        <v>95</v>
      </c>
      <c r="M5" s="339" t="s">
        <v>79</v>
      </c>
      <c r="N5" s="339" t="s">
        <v>41</v>
      </c>
      <c r="O5" s="339" t="s">
        <v>154</v>
      </c>
      <c r="P5" s="339" t="s">
        <v>151</v>
      </c>
      <c r="Q5" s="339" t="s">
        <v>42</v>
      </c>
      <c r="R5" s="339" t="s">
        <v>43</v>
      </c>
      <c r="S5" s="340" t="s">
        <v>44</v>
      </c>
      <c r="T5" s="528" t="str">
        <f>'1. Sažetak'!H20</f>
        <v>POVEĆANJE / SMANJENJE</v>
      </c>
      <c r="U5" s="335" t="s">
        <v>150</v>
      </c>
      <c r="V5" s="336" t="s">
        <v>94</v>
      </c>
      <c r="W5" s="337" t="s">
        <v>152</v>
      </c>
      <c r="X5" s="338" t="s">
        <v>95</v>
      </c>
      <c r="Y5" s="339" t="s">
        <v>79</v>
      </c>
      <c r="Z5" s="339" t="s">
        <v>41</v>
      </c>
      <c r="AA5" s="339" t="s">
        <v>154</v>
      </c>
      <c r="AB5" s="339" t="s">
        <v>151</v>
      </c>
      <c r="AC5" s="339" t="s">
        <v>42</v>
      </c>
      <c r="AD5" s="339" t="s">
        <v>43</v>
      </c>
      <c r="AE5" s="340" t="s">
        <v>44</v>
      </c>
      <c r="AF5" s="523" t="str">
        <f>'1. Sažetak'!I20</f>
        <v>I. IZMJENA I DOPUNA 
PLANA 2018.</v>
      </c>
      <c r="AG5" s="335" t="s">
        <v>150</v>
      </c>
      <c r="AH5" s="336" t="s">
        <v>94</v>
      </c>
      <c r="AI5" s="337" t="s">
        <v>152</v>
      </c>
      <c r="AJ5" s="338" t="s">
        <v>95</v>
      </c>
      <c r="AK5" s="339" t="s">
        <v>79</v>
      </c>
      <c r="AL5" s="339" t="s">
        <v>41</v>
      </c>
      <c r="AM5" s="339" t="s">
        <v>154</v>
      </c>
      <c r="AN5" s="339" t="s">
        <v>151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 x14ac:dyDescent="0.3">
      <c r="A6" s="533"/>
      <c r="B6" s="534"/>
      <c r="C6" s="534"/>
      <c r="D6" s="534"/>
      <c r="E6" s="534"/>
      <c r="F6" s="534"/>
      <c r="G6" s="536"/>
      <c r="H6" s="529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29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24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 x14ac:dyDescent="0.35">
      <c r="A7" s="541">
        <v>1</v>
      </c>
      <c r="B7" s="542"/>
      <c r="C7" s="542"/>
      <c r="D7" s="542"/>
      <c r="E7" s="542"/>
      <c r="F7" s="542"/>
      <c r="G7" s="543"/>
      <c r="H7" s="252" t="s">
        <v>155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155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155</v>
      </c>
      <c r="AG7" s="346">
        <v>3</v>
      </c>
      <c r="AH7" s="34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 x14ac:dyDescent="0.3">
      <c r="A8" s="551"/>
      <c r="B8" s="552"/>
      <c r="C8" s="552"/>
      <c r="D8" s="552"/>
      <c r="E8" s="552"/>
      <c r="F8" s="552"/>
      <c r="G8" s="553"/>
      <c r="H8" s="351"/>
      <c r="I8" s="516">
        <f>SUM(I9:K9)</f>
        <v>517365</v>
      </c>
      <c r="J8" s="517">
        <f>SUM(J9:L9)</f>
        <v>3565165</v>
      </c>
      <c r="K8" s="518"/>
      <c r="L8" s="352">
        <f>L9</f>
        <v>3092800</v>
      </c>
      <c r="M8" s="517">
        <f>SUM(M9:S9)</f>
        <v>298000</v>
      </c>
      <c r="N8" s="517"/>
      <c r="O8" s="517"/>
      <c r="P8" s="517"/>
      <c r="Q8" s="517"/>
      <c r="R8" s="517"/>
      <c r="S8" s="518"/>
      <c r="T8" s="351"/>
      <c r="U8" s="516">
        <f>SUM(U9:W9)</f>
        <v>-12600</v>
      </c>
      <c r="V8" s="517">
        <f>SUM(V9:X9)</f>
        <v>-12600</v>
      </c>
      <c r="W8" s="518"/>
      <c r="X8" s="352">
        <f>X9</f>
        <v>0</v>
      </c>
      <c r="Y8" s="517">
        <f>SUM(Y9:AE9)</f>
        <v>51814</v>
      </c>
      <c r="Z8" s="517"/>
      <c r="AA8" s="517"/>
      <c r="AB8" s="517"/>
      <c r="AC8" s="517"/>
      <c r="AD8" s="517"/>
      <c r="AE8" s="518"/>
      <c r="AF8" s="384"/>
      <c r="AG8" s="516">
        <f>SUM(AG9:AI9)</f>
        <v>504765</v>
      </c>
      <c r="AH8" s="517">
        <f>SUM(AH9:AJ9)</f>
        <v>3552565</v>
      </c>
      <c r="AI8" s="518"/>
      <c r="AJ8" s="352">
        <f>AJ9</f>
        <v>3092800</v>
      </c>
      <c r="AK8" s="517">
        <f>SUM(AK9:AQ9)</f>
        <v>349814</v>
      </c>
      <c r="AL8" s="517"/>
      <c r="AM8" s="517"/>
      <c r="AN8" s="517"/>
      <c r="AO8" s="517"/>
      <c r="AP8" s="517"/>
      <c r="AQ8" s="518"/>
    </row>
    <row r="9" spans="1:45" s="192" customFormat="1" ht="30.75" customHeight="1" x14ac:dyDescent="0.3">
      <c r="A9" s="395"/>
      <c r="B9" s="544" t="str">
        <f>'1. Sažetak'!B6:E6</f>
        <v>OSNOVNA ŠKOLA BREZNIČKI HUM</v>
      </c>
      <c r="C9" s="544"/>
      <c r="D9" s="544"/>
      <c r="E9" s="544"/>
      <c r="F9" s="544"/>
      <c r="G9" s="545"/>
      <c r="H9" s="354">
        <f>SUM(I9:S9)</f>
        <v>3908165</v>
      </c>
      <c r="I9" s="355">
        <f>I13+I34+I41+I46</f>
        <v>45000</v>
      </c>
      <c r="J9" s="356">
        <f t="shared" ref="J9:S9" si="0">J13+J34+J41+J46</f>
        <v>432000</v>
      </c>
      <c r="K9" s="357">
        <f t="shared" si="0"/>
        <v>40365</v>
      </c>
      <c r="L9" s="358">
        <f t="shared" si="0"/>
        <v>3092800</v>
      </c>
      <c r="M9" s="359">
        <f t="shared" si="0"/>
        <v>15000</v>
      </c>
      <c r="N9" s="360">
        <f t="shared" si="0"/>
        <v>280000</v>
      </c>
      <c r="O9" s="360">
        <f t="shared" si="0"/>
        <v>0</v>
      </c>
      <c r="P9" s="360">
        <f t="shared" si="0"/>
        <v>0</v>
      </c>
      <c r="Q9" s="360">
        <f t="shared" si="0"/>
        <v>0</v>
      </c>
      <c r="R9" s="360">
        <f t="shared" si="0"/>
        <v>3000</v>
      </c>
      <c r="S9" s="357">
        <f t="shared" si="0"/>
        <v>0</v>
      </c>
      <c r="T9" s="354">
        <f>SUM(U9:AE9)</f>
        <v>39214</v>
      </c>
      <c r="U9" s="355">
        <f>U13+U34+U41+U46</f>
        <v>0</v>
      </c>
      <c r="V9" s="356">
        <f t="shared" ref="V9:AE9" si="1">V13+V34+V41+V46</f>
        <v>-12600</v>
      </c>
      <c r="W9" s="357">
        <f t="shared" si="1"/>
        <v>0</v>
      </c>
      <c r="X9" s="358">
        <f t="shared" si="1"/>
        <v>0</v>
      </c>
      <c r="Y9" s="359">
        <f t="shared" si="1"/>
        <v>1395</v>
      </c>
      <c r="Z9" s="360">
        <f t="shared" si="1"/>
        <v>0</v>
      </c>
      <c r="AA9" s="360">
        <f t="shared" si="1"/>
        <v>4600</v>
      </c>
      <c r="AB9" s="360">
        <f t="shared" si="1"/>
        <v>45819</v>
      </c>
      <c r="AC9" s="360">
        <f t="shared" si="1"/>
        <v>0</v>
      </c>
      <c r="AD9" s="360">
        <f t="shared" si="1"/>
        <v>0</v>
      </c>
      <c r="AE9" s="357">
        <f t="shared" si="1"/>
        <v>0</v>
      </c>
      <c r="AF9" s="354">
        <f>SUM(AG9:AQ9)</f>
        <v>3947379</v>
      </c>
      <c r="AG9" s="355">
        <f>AG13+AG34+AG41+AG46</f>
        <v>45000</v>
      </c>
      <c r="AH9" s="356">
        <f t="shared" ref="AH9:AQ9" si="2">AH13+AH34+AH41+AH46</f>
        <v>419400</v>
      </c>
      <c r="AI9" s="357">
        <f t="shared" si="2"/>
        <v>40365</v>
      </c>
      <c r="AJ9" s="358">
        <f t="shared" si="2"/>
        <v>3092800</v>
      </c>
      <c r="AK9" s="359">
        <f t="shared" si="2"/>
        <v>16395</v>
      </c>
      <c r="AL9" s="360">
        <f t="shared" si="2"/>
        <v>280000</v>
      </c>
      <c r="AM9" s="360">
        <f t="shared" si="2"/>
        <v>4600</v>
      </c>
      <c r="AN9" s="360">
        <f t="shared" si="2"/>
        <v>45819</v>
      </c>
      <c r="AO9" s="360">
        <f t="shared" si="2"/>
        <v>0</v>
      </c>
      <c r="AP9" s="360">
        <f t="shared" si="2"/>
        <v>3000</v>
      </c>
      <c r="AQ9" s="357">
        <f t="shared" si="2"/>
        <v>0</v>
      </c>
    </row>
    <row r="10" spans="1:45" s="193" customFormat="1" ht="36" x14ac:dyDescent="0.25">
      <c r="A10" s="548" t="s">
        <v>82</v>
      </c>
      <c r="B10" s="549"/>
      <c r="C10" s="549"/>
      <c r="D10" s="549"/>
      <c r="E10" s="549"/>
      <c r="F10" s="549"/>
      <c r="G10" s="550"/>
      <c r="H10" s="351" t="str">
        <f>IF('2. Plan prihoda i primitaka'!H9-'3. Plan rashoda i izdataka'!H12=0,"","Prihodi i rashodi nisu usklađeni s izvorima financiranja")</f>
        <v/>
      </c>
      <c r="I10" s="361" t="str">
        <f>IF('2. Plan prihoda i primitaka'!I9-'3. Plan rashoda i izdataka'!I12=0,"","Prihodi i rashodi nisu usklađeni s izvorima financiranja")</f>
        <v/>
      </c>
      <c r="J10" s="362" t="str">
        <f>IF('2. Plan prihoda i primitaka'!J9-'3. Plan rashoda i izdataka'!J12=0,"","Prihodi i rashodi nisu usklađeni s izvorima financiranja")</f>
        <v/>
      </c>
      <c r="K10" s="363" t="str">
        <f>IF('2. Plan prihoda i primitaka'!K9-'3. Plan rashoda i izdataka'!K12=0,"","Prihodi i rashodi nisu usklađeni s izvorima financiranja")</f>
        <v/>
      </c>
      <c r="L10" s="364" t="str">
        <f>IF('2. Plan prihoda i primitaka'!L9-'3. Plan rashoda i izdataka'!L12=0,"","Prihodi i rashodi nisu usklađeni s izvorima financiranja")</f>
        <v/>
      </c>
      <c r="M10" s="361" t="str">
        <f>IF('2. Plan prihoda i primitaka'!M9-'3. Plan rashoda i izdataka'!M12=0,"","Prihodi i rashodi nisu usklađeni s izvorima financiranja")</f>
        <v/>
      </c>
      <c r="N10" s="365" t="str">
        <f>IF('2. Plan prihoda i primitaka'!N9-'3. Plan rashoda i izdataka'!N12=0,"","Prihodi i rashodi nisu usklađeni s izvorima financiranja")</f>
        <v/>
      </c>
      <c r="O10" s="365" t="str">
        <f>IF('2. Plan prihoda i primitaka'!O9-'3. Plan rashoda i izdataka'!O12=0,"","Prihodi i rashodi nisu usklađeni s izvorima financiranja")</f>
        <v/>
      </c>
      <c r="P10" s="365" t="str">
        <f>IF('2. Plan prihoda i primitaka'!P9-'3. Plan rashoda i izdataka'!P12=0,"","Prihodi i rashodi nisu usklađeni s izvorima financiranja")</f>
        <v/>
      </c>
      <c r="Q10" s="365" t="str">
        <f>IF('2. Plan prihoda i primitaka'!Q9-'3. Plan rashoda i izdataka'!Q12=0,"","Prihodi i rashodi nisu usklađeni s izvorima financiranja")</f>
        <v/>
      </c>
      <c r="R10" s="365" t="str">
        <f>IF('2. Plan prihoda i primitaka'!R9-'3. Plan rashoda i izdataka'!R12=0,"","Prihodi i rashodi nisu usklađeni s izvorima financiranja")</f>
        <v/>
      </c>
      <c r="S10" s="363" t="str">
        <f>IF('2. Plan prihoda i primitaka'!S9-'3. Plan rashoda i izdataka'!S12=0,"","Prihodi i rashodi nisu usklađeni s izvorima financiranja")</f>
        <v/>
      </c>
      <c r="T10" s="351" t="str">
        <f>IF('2. Plan prihoda i primitaka'!T9-'3. Plan rashoda i izdataka'!T12=0,"","Prihodi i rashodi nisu usklađeni s izvorima financiranja")</f>
        <v/>
      </c>
      <c r="U10" s="362" t="str">
        <f>IF('2. Plan prihoda i primitaka'!U9-'3. Plan rashoda i izdataka'!U12=0,"","Prihodi i rashodi nisu usklađeni s izvorima financiranja")</f>
        <v/>
      </c>
      <c r="V10" s="362" t="str">
        <f>IF('2. Plan prihoda i primitaka'!V9-'3. Plan rashoda i izdataka'!V12=0,"","Prihodi i rashodi nisu usklađeni s izvorima financiranja")</f>
        <v/>
      </c>
      <c r="W10" s="363" t="str">
        <f>IF('2. Plan prihoda i primitaka'!W9-'3. Plan rashoda i izdataka'!W12=0,"","Prihodi i rashodi nisu usklađeni s izvorima financiranja")</f>
        <v/>
      </c>
      <c r="X10" s="364" t="str">
        <f>IF('2. Plan prihoda i primitaka'!X9-'3. Plan rashoda i izdataka'!X12=0,"","Prihodi i rashodi nisu usklađeni s izvorima financiranja")</f>
        <v/>
      </c>
      <c r="Y10" s="361" t="str">
        <f>IF('2. Plan prihoda i primitaka'!Y9-'3. Plan rashoda i izdataka'!Y12=0,"","Prihodi i rashodi nisu usklađeni s izvorima financiranja")</f>
        <v/>
      </c>
      <c r="Z10" s="365" t="str">
        <f>IF('2. Plan prihoda i primitaka'!Z9-'3. Plan rashoda i izdataka'!Z12=0,"","Prihodi i rashodi nisu usklađeni s izvorima financiranja")</f>
        <v/>
      </c>
      <c r="AA10" s="365" t="str">
        <f>IF('2. Plan prihoda i primitaka'!AA9-'3. Plan rashoda i izdataka'!AA12=0,"","Prihodi i rashodi nisu usklađeni s izvorima financiranja")</f>
        <v/>
      </c>
      <c r="AB10" s="365" t="str">
        <f>IF('2. Plan prihoda i primitaka'!AB9-'3. Plan rashoda i izdataka'!AB12=0,"","Prihodi i rashodi nisu usklađeni s izvorima financiranja")</f>
        <v/>
      </c>
      <c r="AC10" s="365" t="str">
        <f>IF('2. Plan prihoda i primitaka'!AC9-'3. Plan rashoda i izdataka'!AC12=0,"","Prihodi i rashodi nisu usklađeni s izvorima financiranja")</f>
        <v/>
      </c>
      <c r="AD10" s="365" t="str">
        <f>IF('2. Plan prihoda i primitaka'!AD9-'3. Plan rashoda i izdataka'!AD12=0,"","Prihodi i rashodi nisu usklađeni s izvorima financiranja")</f>
        <v/>
      </c>
      <c r="AE10" s="363" t="str">
        <f>IF('2. Plan prihoda i primitaka'!AE9-'3. Plan rashoda i izdataka'!AE12=0,"","Prihodi i rashodi nisu usklađeni s izvorima financiranja")</f>
        <v/>
      </c>
      <c r="AF10" s="351" t="str">
        <f>IF('2. Plan prihoda i primitaka'!AF9-'3. Plan rashoda i izdataka'!AF12=0,"","Prihodi i rashodi nisu usklađeni s izvorima financiranja")</f>
        <v/>
      </c>
      <c r="AG10" s="366" t="str">
        <f>IF('2. Plan prihoda i primitaka'!AG9-'3. Plan rashoda i izdataka'!AG12=0,"","Prihodi i rashodi nisu usklađeni s izvorima financiranja")</f>
        <v/>
      </c>
      <c r="AH10" s="362" t="str">
        <f>IF('2. Plan prihoda i primitaka'!AH9-'3. Plan rashoda i izdataka'!AH12=0,"","Prihodi i rashodi nisu usklađeni s izvorima financiranja")</f>
        <v/>
      </c>
      <c r="AI10" s="363" t="str">
        <f>IF('2. Plan prihoda i primitaka'!AI9-'3. Plan rashoda i izdataka'!AI12=0,"","Prihodi i rashodi nisu usklađeni s izvorima financiranja")</f>
        <v/>
      </c>
      <c r="AJ10" s="364" t="str">
        <f>IF('2. Plan prihoda i primitaka'!AJ9-'3. Plan rashoda i izdataka'!AJ12=0,"","Prihodi i rashodi nisu usklađeni s izvorima financiranja")</f>
        <v/>
      </c>
      <c r="AK10" s="361" t="str">
        <f>IF('2. Plan prihoda i primitaka'!AK9-'3. Plan rashoda i izdataka'!AK12=0,"","Prihodi i rashodi nisu usklađeni s izvorima financiranja")</f>
        <v/>
      </c>
      <c r="AL10" s="365" t="str">
        <f>IF('2. Plan prihoda i primitaka'!AL9-'3. Plan rashoda i izdataka'!AL12=0,"","Prihodi i rashodi nisu usklađeni s izvorima financiranja")</f>
        <v/>
      </c>
      <c r="AM10" s="365" t="str">
        <f>IF('2. Plan prihoda i primitaka'!AM9-'3. Plan rashoda i izdataka'!AM12=0,"","Prihodi i rashodi nisu usklađeni s izvorima financiranja")</f>
        <v/>
      </c>
      <c r="AN10" s="365" t="str">
        <f>IF('2. Plan prihoda i primitaka'!AN9-'3. Plan rashoda i izdataka'!AN12=0,"","Prihodi i rashodi nisu usklađeni s izvorima financiranja")</f>
        <v/>
      </c>
      <c r="AO10" s="365" t="str">
        <f>IF('2. Plan prihoda i primitaka'!AO9-'3. Plan rashoda i izdataka'!AO12=0,"","Prihodi i rashodi nisu usklađeni s izvorima financiranja")</f>
        <v/>
      </c>
      <c r="AP10" s="365" t="str">
        <f>IF('2. Plan prihoda i primitaka'!AP9-'3. Plan rashoda i izdataka'!AP12=0,"","Prihodi i rashodi nisu usklađeni s izvorima financiranja")</f>
        <v/>
      </c>
      <c r="AQ10" s="363" t="str">
        <f>IF('2. Plan prihoda i primitaka'!AQ9-'3. Plan rashoda i izdataka'!AQ12=0,"","Prihodi i rashodi nisu usklađeni s izvorima financiranja")</f>
        <v/>
      </c>
    </row>
    <row r="11" spans="1:45" s="191" customFormat="1" ht="13.5" customHeight="1" x14ac:dyDescent="0.3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385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385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 x14ac:dyDescent="0.3">
      <c r="A12" s="546" t="s">
        <v>73</v>
      </c>
      <c r="B12" s="547"/>
      <c r="C12" s="547"/>
      <c r="D12" s="547"/>
      <c r="E12" s="547"/>
      <c r="F12" s="547"/>
      <c r="G12" s="547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 x14ac:dyDescent="0.3">
      <c r="A13" s="430">
        <v>6</v>
      </c>
      <c r="B13" s="210"/>
      <c r="C13" s="210"/>
      <c r="D13" s="537" t="s">
        <v>48</v>
      </c>
      <c r="E13" s="537"/>
      <c r="F13" s="537"/>
      <c r="G13" s="538"/>
      <c r="H13" s="239">
        <f t="shared" ref="H13:H38" si="3">SUM(I13:S13)</f>
        <v>3905165</v>
      </c>
      <c r="I13" s="318">
        <f>I14+I21+I24+I26+I29+I31</f>
        <v>45000</v>
      </c>
      <c r="J13" s="265">
        <f t="shared" ref="J13:S13" si="4">J14+J21+J24+J26+J29+J31</f>
        <v>432000</v>
      </c>
      <c r="K13" s="241">
        <f t="shared" si="4"/>
        <v>40365</v>
      </c>
      <c r="L13" s="371">
        <f t="shared" si="4"/>
        <v>3092800</v>
      </c>
      <c r="M13" s="242">
        <f t="shared" si="4"/>
        <v>15000</v>
      </c>
      <c r="N13" s="243">
        <f t="shared" si="4"/>
        <v>280000</v>
      </c>
      <c r="O13" s="243">
        <f t="shared" si="4"/>
        <v>0</v>
      </c>
      <c r="P13" s="243">
        <f t="shared" si="4"/>
        <v>0</v>
      </c>
      <c r="Q13" s="243">
        <f t="shared" si="4"/>
        <v>0</v>
      </c>
      <c r="R13" s="243">
        <f t="shared" si="4"/>
        <v>0</v>
      </c>
      <c r="S13" s="241">
        <f t="shared" si="4"/>
        <v>0</v>
      </c>
      <c r="T13" s="239">
        <f>SUM(U13:AE13)</f>
        <v>-1762</v>
      </c>
      <c r="U13" s="318">
        <f>U14+U21+U24+U26+U29+U31</f>
        <v>0</v>
      </c>
      <c r="V13" s="265">
        <f t="shared" ref="V13:AE13" si="5">V14+V21+V24+V26+V29+V31</f>
        <v>-12600</v>
      </c>
      <c r="W13" s="241">
        <f t="shared" si="5"/>
        <v>0</v>
      </c>
      <c r="X13" s="371">
        <f t="shared" si="5"/>
        <v>0</v>
      </c>
      <c r="Y13" s="242">
        <f t="shared" si="5"/>
        <v>0</v>
      </c>
      <c r="Z13" s="243">
        <f t="shared" si="5"/>
        <v>0</v>
      </c>
      <c r="AA13" s="243">
        <f t="shared" si="5"/>
        <v>9200</v>
      </c>
      <c r="AB13" s="243">
        <f t="shared" si="5"/>
        <v>1638</v>
      </c>
      <c r="AC13" s="243">
        <f t="shared" si="5"/>
        <v>0</v>
      </c>
      <c r="AD13" s="243">
        <f t="shared" si="5"/>
        <v>0</v>
      </c>
      <c r="AE13" s="241">
        <f t="shared" si="5"/>
        <v>0</v>
      </c>
      <c r="AF13" s="239">
        <f>SUM(AG13:AQ13)</f>
        <v>3903403</v>
      </c>
      <c r="AG13" s="318">
        <f>AG14+AG21+AG24+AG26+AG29+AG31</f>
        <v>45000</v>
      </c>
      <c r="AH13" s="265">
        <f t="shared" ref="AH13" si="6">AH14+AH21+AH24+AH26+AH29+AH31</f>
        <v>419400</v>
      </c>
      <c r="AI13" s="241">
        <f t="shared" ref="AI13" si="7">AI14+AI21+AI24+AI26+AI29+AI31</f>
        <v>40365</v>
      </c>
      <c r="AJ13" s="371">
        <f t="shared" ref="AJ13" si="8">AJ14+AJ21+AJ24+AJ26+AJ29+AJ31</f>
        <v>3092800</v>
      </c>
      <c r="AK13" s="242">
        <f t="shared" ref="AK13" si="9">AK14+AK21+AK24+AK26+AK29+AK31</f>
        <v>15000</v>
      </c>
      <c r="AL13" s="243">
        <f t="shared" ref="AL13" si="10">AL14+AL21+AL24+AL26+AL29+AL31</f>
        <v>280000</v>
      </c>
      <c r="AM13" s="243">
        <f t="shared" ref="AM13" si="11">AM14+AM21+AM24+AM26+AM29+AM31</f>
        <v>9200</v>
      </c>
      <c r="AN13" s="243">
        <f t="shared" ref="AN13" si="12">AN14+AN21+AN24+AN26+AN29+AN31</f>
        <v>1638</v>
      </c>
      <c r="AO13" s="243">
        <f t="shared" ref="AO13" si="13">AO14+AO21+AO24+AO26+AO29+AO31</f>
        <v>0</v>
      </c>
      <c r="AP13" s="243">
        <f t="shared" ref="AP13" si="14">AP14+AP21+AP24+AP26+AP29+AP31</f>
        <v>0</v>
      </c>
      <c r="AQ13" s="241">
        <f t="shared" ref="AQ13" si="15">AQ14+AQ21+AQ24+AQ26+AQ29+AQ31</f>
        <v>0</v>
      </c>
      <c r="AR13" s="245"/>
      <c r="AS13" s="245"/>
    </row>
    <row r="14" spans="1:45" s="192" customFormat="1" ht="28.15" customHeight="1" x14ac:dyDescent="0.25">
      <c r="A14" s="539">
        <v>63</v>
      </c>
      <c r="B14" s="540"/>
      <c r="C14" s="372"/>
      <c r="D14" s="537" t="s">
        <v>49</v>
      </c>
      <c r="E14" s="537"/>
      <c r="F14" s="537"/>
      <c r="G14" s="538"/>
      <c r="H14" s="239">
        <f t="shared" si="3"/>
        <v>3133165</v>
      </c>
      <c r="I14" s="318">
        <f>SUM(I15:I20)</f>
        <v>0</v>
      </c>
      <c r="J14" s="265">
        <f t="shared" ref="J14:S14" si="16">SUM(J15:J20)</f>
        <v>0</v>
      </c>
      <c r="K14" s="241">
        <f t="shared" si="16"/>
        <v>40365</v>
      </c>
      <c r="L14" s="306">
        <f t="shared" si="16"/>
        <v>3092800</v>
      </c>
      <c r="M14" s="242">
        <f t="shared" si="16"/>
        <v>0</v>
      </c>
      <c r="N14" s="243">
        <f t="shared" si="16"/>
        <v>0</v>
      </c>
      <c r="O14" s="243">
        <f t="shared" si="16"/>
        <v>0</v>
      </c>
      <c r="P14" s="243">
        <f t="shared" si="16"/>
        <v>0</v>
      </c>
      <c r="Q14" s="243">
        <f>SUM(Q15:Q20)</f>
        <v>0</v>
      </c>
      <c r="R14" s="243">
        <f t="shared" si="16"/>
        <v>0</v>
      </c>
      <c r="S14" s="241">
        <f t="shared" si="16"/>
        <v>0</v>
      </c>
      <c r="T14" s="239">
        <f>SUM(U14:AE14)</f>
        <v>10838</v>
      </c>
      <c r="U14" s="318">
        <f>'Ad-2. UNOS prihoda'!U14</f>
        <v>0</v>
      </c>
      <c r="V14" s="265">
        <f>'Ad-2. UNOS prihoda'!V14</f>
        <v>0</v>
      </c>
      <c r="W14" s="241">
        <f>'Ad-2. UNOS prihoda'!W14</f>
        <v>0</v>
      </c>
      <c r="X14" s="306">
        <f>'Ad-2. UNOS prihoda'!X14</f>
        <v>0</v>
      </c>
      <c r="Y14" s="242">
        <f>'Ad-2. UNOS prihoda'!Y14</f>
        <v>0</v>
      </c>
      <c r="Z14" s="243">
        <f>'Ad-2. UNOS prihoda'!Z14</f>
        <v>0</v>
      </c>
      <c r="AA14" s="243">
        <f>'Ad-2. UNOS prihoda'!AA14</f>
        <v>9200</v>
      </c>
      <c r="AB14" s="243">
        <f>'Ad-2. UNOS prihoda'!AB14</f>
        <v>1638</v>
      </c>
      <c r="AC14" s="243">
        <f>'Ad-2. UNOS prihoda'!AC14</f>
        <v>0</v>
      </c>
      <c r="AD14" s="243">
        <f>'Ad-2. UNOS prihoda'!AD14</f>
        <v>0</v>
      </c>
      <c r="AE14" s="241">
        <f>'Ad-2. UNOS prihoda'!AE14</f>
        <v>0</v>
      </c>
      <c r="AF14" s="239">
        <f>SUM(AG14:AQ14)</f>
        <v>3144003</v>
      </c>
      <c r="AG14" s="318">
        <f>'Ad-2. UNOS prihoda'!AG14</f>
        <v>0</v>
      </c>
      <c r="AH14" s="265">
        <f>'Ad-2. UNOS prihoda'!AH14</f>
        <v>0</v>
      </c>
      <c r="AI14" s="241">
        <f>'Ad-2. UNOS prihoda'!AI14</f>
        <v>40365</v>
      </c>
      <c r="AJ14" s="306">
        <f>'Ad-2. UNOS prihoda'!AJ14</f>
        <v>3092800</v>
      </c>
      <c r="AK14" s="242">
        <f>'Ad-2. UNOS prihoda'!AK14</f>
        <v>0</v>
      </c>
      <c r="AL14" s="243">
        <f>'Ad-2. UNOS prihoda'!AL14</f>
        <v>0</v>
      </c>
      <c r="AM14" s="243">
        <f>'Ad-2. UNOS prihoda'!AM14</f>
        <v>9200</v>
      </c>
      <c r="AN14" s="243">
        <f>'Ad-2. UNOS prihoda'!AN14</f>
        <v>1638</v>
      </c>
      <c r="AO14" s="243">
        <f>'Ad-2. UNOS prihoda'!AO14</f>
        <v>0</v>
      </c>
      <c r="AP14" s="243">
        <f>'Ad-2. UNOS prihoda'!AP14</f>
        <v>0</v>
      </c>
      <c r="AQ14" s="241">
        <f>'Ad-2. UNOS prihoda'!AQ14</f>
        <v>0</v>
      </c>
      <c r="AR14" s="245"/>
      <c r="AS14" s="245"/>
    </row>
    <row r="15" spans="1:45" ht="15" customHeight="1" x14ac:dyDescent="0.25">
      <c r="A15" s="519">
        <v>631</v>
      </c>
      <c r="B15" s="520"/>
      <c r="C15" s="520"/>
      <c r="D15" s="521" t="s">
        <v>50</v>
      </c>
      <c r="E15" s="521"/>
      <c r="F15" s="521"/>
      <c r="G15" s="52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9">
        <f>'Ad-2. UNOS prihoda'!L15</f>
        <v>0</v>
      </c>
      <c r="M15" s="292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9">
        <f>'Ad-2. UNOS prihoda'!X15</f>
        <v>0</v>
      </c>
      <c r="Y15" s="292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9">
        <f>'Ad-2. UNOS prihoda'!AJ15</f>
        <v>0</v>
      </c>
      <c r="AK15" s="292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5"/>
      <c r="AS15" s="245"/>
    </row>
    <row r="16" spans="1:45" ht="30" customHeight="1" x14ac:dyDescent="0.25">
      <c r="A16" s="519">
        <v>632</v>
      </c>
      <c r="B16" s="520"/>
      <c r="C16" s="520"/>
      <c r="D16" s="521" t="s">
        <v>51</v>
      </c>
      <c r="E16" s="521"/>
      <c r="F16" s="521"/>
      <c r="G16" s="52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9">
        <f>'Ad-2. UNOS prihoda'!L18</f>
        <v>0</v>
      </c>
      <c r="M16" s="292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9">
        <f>'Ad-2. UNOS prihoda'!X18</f>
        <v>0</v>
      </c>
      <c r="Y16" s="292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9">
        <f>'Ad-2. UNOS prihoda'!AJ18</f>
        <v>0</v>
      </c>
      <c r="AK16" s="292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5"/>
      <c r="AS16" s="245"/>
    </row>
    <row r="17" spans="1:45" ht="15" customHeight="1" x14ac:dyDescent="0.25">
      <c r="A17" s="519">
        <v>634</v>
      </c>
      <c r="B17" s="520"/>
      <c r="C17" s="520"/>
      <c r="D17" s="521" t="s">
        <v>110</v>
      </c>
      <c r="E17" s="521"/>
      <c r="F17" s="521"/>
      <c r="G17" s="522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4">
        <f>'Ad-2. UNOS prihoda'!K23</f>
        <v>0</v>
      </c>
      <c r="L17" s="329">
        <f>'Ad-2. UNOS prihoda'!L23</f>
        <v>0</v>
      </c>
      <c r="M17" s="292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4">
        <f>'Ad-2. UNOS prihoda'!W23</f>
        <v>0</v>
      </c>
      <c r="X17" s="329">
        <f>'Ad-2. UNOS prihoda'!X23</f>
        <v>0</v>
      </c>
      <c r="Y17" s="292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3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4">
        <f>'Ad-2. UNOS prihoda'!AI23</f>
        <v>0</v>
      </c>
      <c r="AJ17" s="329">
        <f>'Ad-2. UNOS prihoda'!AJ23</f>
        <v>0</v>
      </c>
      <c r="AK17" s="292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5"/>
      <c r="AS17" s="245"/>
    </row>
    <row r="18" spans="1:45" ht="29.25" customHeight="1" x14ac:dyDescent="0.25">
      <c r="A18" s="519">
        <v>636</v>
      </c>
      <c r="B18" s="520"/>
      <c r="C18" s="520"/>
      <c r="D18" s="521" t="s">
        <v>62</v>
      </c>
      <c r="E18" s="521"/>
      <c r="F18" s="521"/>
      <c r="G18" s="522"/>
      <c r="H18" s="28">
        <f t="shared" si="3"/>
        <v>3092800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9">
        <f>'Ad-2. UNOS prihoda'!L30</f>
        <v>3092800</v>
      </c>
      <c r="M18" s="292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1638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9">
        <f>'Ad-2. UNOS prihoda'!X30</f>
        <v>0</v>
      </c>
      <c r="Y18" s="292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1638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3">
        <f t="shared" si="19"/>
        <v>3094438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9">
        <f>'Ad-2. UNOS prihoda'!AJ30</f>
        <v>3092800</v>
      </c>
      <c r="AK18" s="292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1638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5"/>
      <c r="AS18" s="245"/>
    </row>
    <row r="19" spans="1:45" ht="29.25" customHeight="1" x14ac:dyDescent="0.25">
      <c r="A19" s="519">
        <v>638</v>
      </c>
      <c r="B19" s="520"/>
      <c r="C19" s="520"/>
      <c r="D19" s="521" t="s">
        <v>158</v>
      </c>
      <c r="E19" s="521"/>
      <c r="F19" s="521"/>
      <c r="G19" s="522"/>
      <c r="H19" s="28">
        <f t="shared" si="3"/>
        <v>40365</v>
      </c>
      <c r="I19" s="29">
        <f>'Ad-2. UNOS prihoda'!I35</f>
        <v>0</v>
      </c>
      <c r="J19" s="92">
        <f>'Ad-2. UNOS prihoda'!J35</f>
        <v>0</v>
      </c>
      <c r="K19" s="31">
        <f>'Ad-2. UNOS prihoda'!K35</f>
        <v>40365</v>
      </c>
      <c r="L19" s="329">
        <f>'Ad-2. UNOS prihoda'!L35</f>
        <v>0</v>
      </c>
      <c r="M19" s="292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3">
        <f t="shared" si="17"/>
        <v>-31165</v>
      </c>
      <c r="U19" s="29">
        <f>'Ad-2. UNOS prihoda'!U35</f>
        <v>0</v>
      </c>
      <c r="V19" s="92">
        <f>'Ad-2. UNOS prihoda'!V35</f>
        <v>0</v>
      </c>
      <c r="W19" s="31">
        <f>'Ad-2. UNOS prihoda'!W35</f>
        <v>-40365</v>
      </c>
      <c r="X19" s="329">
        <f>'Ad-2. UNOS prihoda'!X35</f>
        <v>0</v>
      </c>
      <c r="Y19" s="292">
        <f>'Ad-2. UNOS prihoda'!Y35</f>
        <v>0</v>
      </c>
      <c r="Z19" s="30">
        <f>'Ad-2. UNOS prihoda'!Z35</f>
        <v>0</v>
      </c>
      <c r="AA19" s="30">
        <f>'Ad-2. UNOS prihoda'!AA35</f>
        <v>9200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3">
        <f t="shared" si="19"/>
        <v>9200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9">
        <f>'Ad-2. UNOS prihoda'!AJ35</f>
        <v>0</v>
      </c>
      <c r="AK19" s="292">
        <f>'Ad-2. UNOS prihoda'!AK35</f>
        <v>0</v>
      </c>
      <c r="AL19" s="30">
        <f>'Ad-2. UNOS prihoda'!AL35</f>
        <v>0</v>
      </c>
      <c r="AM19" s="30">
        <f>'Ad-2. UNOS prihoda'!AM35</f>
        <v>9200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5"/>
      <c r="AS19" s="245"/>
    </row>
    <row r="20" spans="1:45" ht="29.25" customHeight="1" x14ac:dyDescent="0.25">
      <c r="A20" s="519">
        <v>639</v>
      </c>
      <c r="B20" s="520"/>
      <c r="C20" s="520"/>
      <c r="D20" s="521" t="s">
        <v>194</v>
      </c>
      <c r="E20" s="521"/>
      <c r="F20" s="521"/>
      <c r="G20" s="522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9">
        <f>'Ad-2. UNOS prihoda'!L44</f>
        <v>0</v>
      </c>
      <c r="M20" s="292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3">
        <f t="shared" si="17"/>
        <v>40365</v>
      </c>
      <c r="U20" s="29">
        <f>'Ad-2. UNOS prihoda'!U44</f>
        <v>0</v>
      </c>
      <c r="V20" s="92">
        <f>'Ad-2. UNOS prihoda'!V44</f>
        <v>0</v>
      </c>
      <c r="W20" s="31">
        <f>'Ad-2. UNOS prihoda'!W44</f>
        <v>40365</v>
      </c>
      <c r="X20" s="329">
        <f>'Ad-2. UNOS prihoda'!X44</f>
        <v>0</v>
      </c>
      <c r="Y20" s="292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3">
        <f t="shared" si="19"/>
        <v>40365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40365</v>
      </c>
      <c r="AJ20" s="329">
        <f>'Ad-2. UNOS prihoda'!AJ44</f>
        <v>0</v>
      </c>
      <c r="AK20" s="292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5"/>
      <c r="AS20" s="245"/>
    </row>
    <row r="21" spans="1:45" s="192" customFormat="1" ht="13.9" x14ac:dyDescent="0.3">
      <c r="A21" s="539">
        <v>64</v>
      </c>
      <c r="B21" s="540"/>
      <c r="C21" s="220"/>
      <c r="D21" s="537" t="s">
        <v>52</v>
      </c>
      <c r="E21" s="537"/>
      <c r="F21" s="537"/>
      <c r="G21" s="538"/>
      <c r="H21" s="239">
        <f t="shared" si="3"/>
        <v>1500</v>
      </c>
      <c r="I21" s="318">
        <f>I22+I23</f>
        <v>0</v>
      </c>
      <c r="J21" s="265">
        <f t="shared" ref="J21:S21" si="20">J22+J23</f>
        <v>0</v>
      </c>
      <c r="K21" s="241">
        <f t="shared" si="20"/>
        <v>0</v>
      </c>
      <c r="L21" s="306">
        <f t="shared" si="20"/>
        <v>0</v>
      </c>
      <c r="M21" s="242">
        <f t="shared" si="20"/>
        <v>1500</v>
      </c>
      <c r="N21" s="243">
        <f t="shared" si="20"/>
        <v>0</v>
      </c>
      <c r="O21" s="243">
        <f t="shared" si="20"/>
        <v>0</v>
      </c>
      <c r="P21" s="243">
        <f t="shared" si="20"/>
        <v>0</v>
      </c>
      <c r="Q21" s="243">
        <f t="shared" si="20"/>
        <v>0</v>
      </c>
      <c r="R21" s="243">
        <f t="shared" si="20"/>
        <v>0</v>
      </c>
      <c r="S21" s="241">
        <f t="shared" si="20"/>
        <v>0</v>
      </c>
      <c r="T21" s="46">
        <f>SUM(U21:AE21)</f>
        <v>0</v>
      </c>
      <c r="U21" s="318">
        <f>'Ad-2. UNOS prihoda'!U49</f>
        <v>0</v>
      </c>
      <c r="V21" s="265">
        <f>'Ad-2. UNOS prihoda'!V49</f>
        <v>0</v>
      </c>
      <c r="W21" s="241">
        <f>'Ad-2. UNOS prihoda'!W49</f>
        <v>0</v>
      </c>
      <c r="X21" s="306">
        <f>'Ad-2. UNOS prihoda'!X49</f>
        <v>0</v>
      </c>
      <c r="Y21" s="242">
        <f>'Ad-2. UNOS prihoda'!Y49</f>
        <v>0</v>
      </c>
      <c r="Z21" s="243">
        <f>'Ad-2. UNOS prihoda'!Z49</f>
        <v>0</v>
      </c>
      <c r="AA21" s="243">
        <f>'Ad-2. UNOS prihoda'!AA49</f>
        <v>0</v>
      </c>
      <c r="AB21" s="243">
        <f>'Ad-2. UNOS prihoda'!AB49</f>
        <v>0</v>
      </c>
      <c r="AC21" s="243">
        <f>'Ad-2. UNOS prihoda'!AC49</f>
        <v>0</v>
      </c>
      <c r="AD21" s="243">
        <f>'Ad-2. UNOS prihoda'!AD49</f>
        <v>0</v>
      </c>
      <c r="AE21" s="241">
        <f>'Ad-2. UNOS prihoda'!AE49</f>
        <v>0</v>
      </c>
      <c r="AF21" s="46">
        <f>SUM(AG21:AQ21)</f>
        <v>1500</v>
      </c>
      <c r="AG21" s="318">
        <f>'Ad-2. UNOS prihoda'!AG49</f>
        <v>0</v>
      </c>
      <c r="AH21" s="265">
        <f>'Ad-2. UNOS prihoda'!AH49</f>
        <v>0</v>
      </c>
      <c r="AI21" s="241">
        <f>'Ad-2. UNOS prihoda'!AI49</f>
        <v>0</v>
      </c>
      <c r="AJ21" s="306">
        <f>'Ad-2. UNOS prihoda'!AJ49</f>
        <v>0</v>
      </c>
      <c r="AK21" s="242">
        <f>'Ad-2. UNOS prihoda'!AK49</f>
        <v>1500</v>
      </c>
      <c r="AL21" s="243">
        <f>'Ad-2. UNOS prihoda'!AL49</f>
        <v>0</v>
      </c>
      <c r="AM21" s="243">
        <f>'Ad-2. UNOS prihoda'!AM49</f>
        <v>0</v>
      </c>
      <c r="AN21" s="243">
        <f>'Ad-2. UNOS prihoda'!AN49</f>
        <v>0</v>
      </c>
      <c r="AO21" s="243">
        <f>'Ad-2. UNOS prihoda'!AO49</f>
        <v>0</v>
      </c>
      <c r="AP21" s="243">
        <f>'Ad-2. UNOS prihoda'!AP49</f>
        <v>0</v>
      </c>
      <c r="AQ21" s="241">
        <f>'Ad-2. UNOS prihoda'!AQ49</f>
        <v>0</v>
      </c>
      <c r="AR21" s="245"/>
      <c r="AS21" s="245"/>
    </row>
    <row r="22" spans="1:45" ht="15" customHeight="1" x14ac:dyDescent="0.3">
      <c r="A22" s="519">
        <v>641</v>
      </c>
      <c r="B22" s="520"/>
      <c r="C22" s="520"/>
      <c r="D22" s="521" t="s">
        <v>53</v>
      </c>
      <c r="E22" s="521"/>
      <c r="F22" s="521"/>
      <c r="G22" s="522"/>
      <c r="H22" s="28">
        <f t="shared" si="3"/>
        <v>1500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9">
        <f>'Ad-2. UNOS prihoda'!L50</f>
        <v>0</v>
      </c>
      <c r="M22" s="292">
        <f>'Ad-2. UNOS prihoda'!M50</f>
        <v>1500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3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9">
        <f>'Ad-2. UNOS prihoda'!X50</f>
        <v>0</v>
      </c>
      <c r="Y22" s="292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3">
        <f t="shared" ref="AF22:AF23" si="21">SUM(AG22:AQ22)</f>
        <v>1500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9">
        <f>'Ad-2. UNOS prihoda'!AJ50</f>
        <v>0</v>
      </c>
      <c r="AK22" s="292">
        <f>'Ad-2. UNOS prihoda'!AK50</f>
        <v>1500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5"/>
      <c r="AS22" s="245"/>
    </row>
    <row r="23" spans="1:45" ht="15" customHeight="1" x14ac:dyDescent="0.3">
      <c r="A23" s="519">
        <v>642</v>
      </c>
      <c r="B23" s="520"/>
      <c r="C23" s="520"/>
      <c r="D23" s="521" t="s">
        <v>63</v>
      </c>
      <c r="E23" s="521"/>
      <c r="F23" s="521"/>
      <c r="G23" s="52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9">
        <f>'Ad-2. UNOS prihoda'!L57</f>
        <v>0</v>
      </c>
      <c r="M23" s="292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3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9">
        <f>'Ad-2. UNOS prihoda'!X57</f>
        <v>0</v>
      </c>
      <c r="Y23" s="292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3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9">
        <f>'Ad-2. UNOS prihoda'!AJ57</f>
        <v>0</v>
      </c>
      <c r="AK23" s="292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5"/>
      <c r="AS23" s="245"/>
    </row>
    <row r="24" spans="1:45" s="192" customFormat="1" ht="41.25" customHeight="1" x14ac:dyDescent="0.3">
      <c r="A24" s="539">
        <v>65</v>
      </c>
      <c r="B24" s="540"/>
      <c r="C24" s="220"/>
      <c r="D24" s="537" t="s">
        <v>54</v>
      </c>
      <c r="E24" s="537"/>
      <c r="F24" s="537"/>
      <c r="G24" s="538"/>
      <c r="H24" s="239">
        <f t="shared" si="3"/>
        <v>280000</v>
      </c>
      <c r="I24" s="318">
        <f>I25</f>
        <v>0</v>
      </c>
      <c r="J24" s="265">
        <f t="shared" ref="J24:S24" si="22">J25</f>
        <v>0</v>
      </c>
      <c r="K24" s="241">
        <f t="shared" si="22"/>
        <v>0</v>
      </c>
      <c r="L24" s="306">
        <f t="shared" si="22"/>
        <v>0</v>
      </c>
      <c r="M24" s="242">
        <f t="shared" si="22"/>
        <v>0</v>
      </c>
      <c r="N24" s="243">
        <f t="shared" si="22"/>
        <v>280000</v>
      </c>
      <c r="O24" s="243">
        <f t="shared" si="22"/>
        <v>0</v>
      </c>
      <c r="P24" s="243">
        <f t="shared" si="22"/>
        <v>0</v>
      </c>
      <c r="Q24" s="243">
        <f t="shared" si="22"/>
        <v>0</v>
      </c>
      <c r="R24" s="243">
        <f t="shared" si="22"/>
        <v>0</v>
      </c>
      <c r="S24" s="241">
        <f t="shared" si="22"/>
        <v>0</v>
      </c>
      <c r="T24" s="46">
        <f>SUM(U24:AE24)</f>
        <v>0</v>
      </c>
      <c r="U24" s="318">
        <f>'Ad-2. UNOS prihoda'!U60</f>
        <v>0</v>
      </c>
      <c r="V24" s="265">
        <f>'Ad-2. UNOS prihoda'!V60</f>
        <v>0</v>
      </c>
      <c r="W24" s="241">
        <f>'Ad-2. UNOS prihoda'!W60</f>
        <v>0</v>
      </c>
      <c r="X24" s="306">
        <f>'Ad-2. UNOS prihoda'!X60</f>
        <v>0</v>
      </c>
      <c r="Y24" s="242">
        <f>'Ad-2. UNOS prihoda'!Y60</f>
        <v>0</v>
      </c>
      <c r="Z24" s="243">
        <f>'Ad-2. UNOS prihoda'!Z60</f>
        <v>0</v>
      </c>
      <c r="AA24" s="243">
        <f>'Ad-2. UNOS prihoda'!AA60</f>
        <v>0</v>
      </c>
      <c r="AB24" s="243">
        <f>'Ad-2. UNOS prihoda'!AB60</f>
        <v>0</v>
      </c>
      <c r="AC24" s="243">
        <f>'Ad-2. UNOS prihoda'!AC60</f>
        <v>0</v>
      </c>
      <c r="AD24" s="243">
        <f>'Ad-2. UNOS prihoda'!AD60</f>
        <v>0</v>
      </c>
      <c r="AE24" s="241">
        <f>'Ad-2. UNOS prihoda'!AE60</f>
        <v>0</v>
      </c>
      <c r="AF24" s="46">
        <f>SUM(AG24:AQ24)</f>
        <v>280000</v>
      </c>
      <c r="AG24" s="318">
        <f>'Ad-2. UNOS prihoda'!AG60</f>
        <v>0</v>
      </c>
      <c r="AH24" s="265">
        <f>'Ad-2. UNOS prihoda'!AH60</f>
        <v>0</v>
      </c>
      <c r="AI24" s="241">
        <f>'Ad-2. UNOS prihoda'!AI60</f>
        <v>0</v>
      </c>
      <c r="AJ24" s="306">
        <f>'Ad-2. UNOS prihoda'!AJ60</f>
        <v>0</v>
      </c>
      <c r="AK24" s="242">
        <f>'Ad-2. UNOS prihoda'!AK60</f>
        <v>0</v>
      </c>
      <c r="AL24" s="243">
        <f>'Ad-2. UNOS prihoda'!AL60</f>
        <v>280000</v>
      </c>
      <c r="AM24" s="243">
        <f>'Ad-2. UNOS prihoda'!AM60</f>
        <v>0</v>
      </c>
      <c r="AN24" s="243">
        <f>'Ad-2. UNOS prihoda'!AN60</f>
        <v>0</v>
      </c>
      <c r="AO24" s="243">
        <f>'Ad-2. UNOS prihoda'!AO60</f>
        <v>0</v>
      </c>
      <c r="AP24" s="243">
        <f>'Ad-2. UNOS prihoda'!AP60</f>
        <v>0</v>
      </c>
      <c r="AQ24" s="241">
        <f>'Ad-2. UNOS prihoda'!AQ60</f>
        <v>0</v>
      </c>
      <c r="AR24" s="245"/>
      <c r="AS24" s="245"/>
    </row>
    <row r="25" spans="1:45" ht="15.75" customHeight="1" x14ac:dyDescent="0.3">
      <c r="A25" s="519">
        <v>652</v>
      </c>
      <c r="B25" s="520"/>
      <c r="C25" s="520"/>
      <c r="D25" s="521" t="s">
        <v>55</v>
      </c>
      <c r="E25" s="521"/>
      <c r="F25" s="521"/>
      <c r="G25" s="522"/>
      <c r="H25" s="28">
        <f t="shared" si="3"/>
        <v>280000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9">
        <f>'Ad-2. UNOS prihoda'!L61</f>
        <v>0</v>
      </c>
      <c r="M25" s="292">
        <f>'Ad-2. UNOS prihoda'!M61</f>
        <v>0</v>
      </c>
      <c r="N25" s="30">
        <f>'Ad-2. UNOS prihoda'!N61</f>
        <v>280000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3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9">
        <f>'Ad-2. UNOS prihoda'!X61</f>
        <v>0</v>
      </c>
      <c r="Y25" s="292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3">
        <f t="shared" ref="AF25" si="23">SUM(AG25:AQ25)</f>
        <v>280000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9">
        <f>'Ad-2. UNOS prihoda'!AJ61</f>
        <v>0</v>
      </c>
      <c r="AK25" s="292">
        <f>'Ad-2. UNOS prihoda'!AK61</f>
        <v>0</v>
      </c>
      <c r="AL25" s="30">
        <f>'Ad-2. UNOS prihoda'!AL61</f>
        <v>280000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5"/>
      <c r="AS25" s="245"/>
    </row>
    <row r="26" spans="1:45" s="192" customFormat="1" ht="27.75" customHeight="1" x14ac:dyDescent="0.25">
      <c r="A26" s="539">
        <v>66</v>
      </c>
      <c r="B26" s="540"/>
      <c r="C26" s="220"/>
      <c r="D26" s="537" t="s">
        <v>56</v>
      </c>
      <c r="E26" s="537"/>
      <c r="F26" s="537"/>
      <c r="G26" s="538"/>
      <c r="H26" s="239">
        <f t="shared" si="3"/>
        <v>13500</v>
      </c>
      <c r="I26" s="318">
        <f>I27+I28</f>
        <v>0</v>
      </c>
      <c r="J26" s="265">
        <f t="shared" ref="J26:S26" si="24">J27+J28</f>
        <v>0</v>
      </c>
      <c r="K26" s="241">
        <f t="shared" si="24"/>
        <v>0</v>
      </c>
      <c r="L26" s="306">
        <f t="shared" si="24"/>
        <v>0</v>
      </c>
      <c r="M26" s="242">
        <f t="shared" si="24"/>
        <v>13500</v>
      </c>
      <c r="N26" s="243">
        <f t="shared" si="24"/>
        <v>0</v>
      </c>
      <c r="O26" s="243">
        <f t="shared" si="24"/>
        <v>0</v>
      </c>
      <c r="P26" s="243">
        <f t="shared" si="24"/>
        <v>0</v>
      </c>
      <c r="Q26" s="243">
        <f t="shared" si="24"/>
        <v>0</v>
      </c>
      <c r="R26" s="243">
        <f t="shared" si="24"/>
        <v>0</v>
      </c>
      <c r="S26" s="241">
        <f t="shared" si="24"/>
        <v>0</v>
      </c>
      <c r="T26" s="46">
        <f>SUM(U26:AE26)</f>
        <v>0</v>
      </c>
      <c r="U26" s="318">
        <f>'Ad-2. UNOS prihoda'!U67</f>
        <v>0</v>
      </c>
      <c r="V26" s="265">
        <f>'Ad-2. UNOS prihoda'!V67</f>
        <v>0</v>
      </c>
      <c r="W26" s="241">
        <f>'Ad-2. UNOS prihoda'!W67</f>
        <v>0</v>
      </c>
      <c r="X26" s="306">
        <f>'Ad-2. UNOS prihoda'!X67</f>
        <v>0</v>
      </c>
      <c r="Y26" s="242">
        <f>'Ad-2. UNOS prihoda'!Y67</f>
        <v>0</v>
      </c>
      <c r="Z26" s="243">
        <f>'Ad-2. UNOS prihoda'!Z67</f>
        <v>0</v>
      </c>
      <c r="AA26" s="243">
        <f>'Ad-2. UNOS prihoda'!AA67</f>
        <v>0</v>
      </c>
      <c r="AB26" s="243">
        <f>'Ad-2. UNOS prihoda'!AB67</f>
        <v>0</v>
      </c>
      <c r="AC26" s="243">
        <f>'Ad-2. UNOS prihoda'!AC67</f>
        <v>0</v>
      </c>
      <c r="AD26" s="243">
        <f>'Ad-2. UNOS prihoda'!AD67</f>
        <v>0</v>
      </c>
      <c r="AE26" s="241">
        <f>'Ad-2. UNOS prihoda'!AE67</f>
        <v>0</v>
      </c>
      <c r="AF26" s="46">
        <f>SUM(AG26:AQ26)</f>
        <v>13500</v>
      </c>
      <c r="AG26" s="318">
        <f>'Ad-2. UNOS prihoda'!AG67</f>
        <v>0</v>
      </c>
      <c r="AH26" s="265">
        <f>'Ad-2. UNOS prihoda'!AH67</f>
        <v>0</v>
      </c>
      <c r="AI26" s="241">
        <f>'Ad-2. UNOS prihoda'!AI67</f>
        <v>0</v>
      </c>
      <c r="AJ26" s="306">
        <f>'Ad-2. UNOS prihoda'!AJ67</f>
        <v>0</v>
      </c>
      <c r="AK26" s="242">
        <f>'Ad-2. UNOS prihoda'!AK67</f>
        <v>13500</v>
      </c>
      <c r="AL26" s="243">
        <f>'Ad-2. UNOS prihoda'!AL67</f>
        <v>0</v>
      </c>
      <c r="AM26" s="243">
        <f>'Ad-2. UNOS prihoda'!AM67</f>
        <v>0</v>
      </c>
      <c r="AN26" s="243">
        <f>'Ad-2. UNOS prihoda'!AN67</f>
        <v>0</v>
      </c>
      <c r="AO26" s="243">
        <f>'Ad-2. UNOS prihoda'!AO67</f>
        <v>0</v>
      </c>
      <c r="AP26" s="243">
        <f>'Ad-2. UNOS prihoda'!AP67</f>
        <v>0</v>
      </c>
      <c r="AQ26" s="241">
        <f>'Ad-2. UNOS prihoda'!AQ67</f>
        <v>0</v>
      </c>
      <c r="AR26" s="245"/>
      <c r="AS26" s="245"/>
    </row>
    <row r="27" spans="1:45" ht="30.75" customHeight="1" x14ac:dyDescent="0.25">
      <c r="A27" s="519">
        <v>661</v>
      </c>
      <c r="B27" s="520"/>
      <c r="C27" s="520"/>
      <c r="D27" s="521" t="s">
        <v>57</v>
      </c>
      <c r="E27" s="521"/>
      <c r="F27" s="521"/>
      <c r="G27" s="522"/>
      <c r="H27" s="28">
        <f t="shared" si="3"/>
        <v>13500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9">
        <f>'Ad-2. UNOS prihoda'!L68</f>
        <v>0</v>
      </c>
      <c r="M27" s="292">
        <f>'Ad-2. UNOS prihoda'!M68</f>
        <v>13500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3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9">
        <f>'Ad-2. UNOS prihoda'!X68</f>
        <v>0</v>
      </c>
      <c r="Y27" s="292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3">
        <f t="shared" ref="AF27:AF28" si="25">SUM(AG27:AQ27)</f>
        <v>13500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9">
        <f>'Ad-2. UNOS prihoda'!AJ68</f>
        <v>0</v>
      </c>
      <c r="AK27" s="292">
        <f>'Ad-2. UNOS prihoda'!AK68</f>
        <v>13500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5"/>
      <c r="AS27" s="245"/>
    </row>
    <row r="28" spans="1:45" ht="29.25" customHeight="1" x14ac:dyDescent="0.25">
      <c r="A28" s="519">
        <v>663</v>
      </c>
      <c r="B28" s="520"/>
      <c r="C28" s="520"/>
      <c r="D28" s="521" t="s">
        <v>58</v>
      </c>
      <c r="E28" s="521"/>
      <c r="F28" s="521"/>
      <c r="G28" s="522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9">
        <f>'Ad-2. UNOS prihoda'!L72</f>
        <v>0</v>
      </c>
      <c r="M28" s="292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3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9">
        <f>'Ad-2. UNOS prihoda'!X72</f>
        <v>0</v>
      </c>
      <c r="Y28" s="292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3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9">
        <f>'Ad-2. UNOS prihoda'!AJ72</f>
        <v>0</v>
      </c>
      <c r="AK28" s="292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5"/>
      <c r="AS28" s="245"/>
    </row>
    <row r="29" spans="1:45" s="192" customFormat="1" ht="28.15" customHeight="1" x14ac:dyDescent="0.25">
      <c r="A29" s="539">
        <v>67</v>
      </c>
      <c r="B29" s="540"/>
      <c r="C29" s="220"/>
      <c r="D29" s="537" t="s">
        <v>59</v>
      </c>
      <c r="E29" s="537"/>
      <c r="F29" s="537"/>
      <c r="G29" s="538"/>
      <c r="H29" s="239">
        <f t="shared" si="3"/>
        <v>477000</v>
      </c>
      <c r="I29" s="318">
        <f>SUM(I30:I30)</f>
        <v>45000</v>
      </c>
      <c r="J29" s="265">
        <f t="shared" ref="J29:S29" si="26">SUM(J30:J30)</f>
        <v>432000</v>
      </c>
      <c r="K29" s="241">
        <f t="shared" si="26"/>
        <v>0</v>
      </c>
      <c r="L29" s="306">
        <f t="shared" si="26"/>
        <v>0</v>
      </c>
      <c r="M29" s="242">
        <f t="shared" si="26"/>
        <v>0</v>
      </c>
      <c r="N29" s="243">
        <f t="shared" si="26"/>
        <v>0</v>
      </c>
      <c r="O29" s="243">
        <f t="shared" si="26"/>
        <v>0</v>
      </c>
      <c r="P29" s="243">
        <f t="shared" si="26"/>
        <v>0</v>
      </c>
      <c r="Q29" s="243">
        <f t="shared" si="26"/>
        <v>0</v>
      </c>
      <c r="R29" s="243">
        <f t="shared" si="26"/>
        <v>0</v>
      </c>
      <c r="S29" s="241">
        <f t="shared" si="26"/>
        <v>0</v>
      </c>
      <c r="T29" s="46">
        <f>SUM(U29:AE29)</f>
        <v>-12600</v>
      </c>
      <c r="U29" s="318">
        <f>'Ad-2. UNOS prihoda'!U81</f>
        <v>0</v>
      </c>
      <c r="V29" s="265">
        <f>'Ad-2. UNOS prihoda'!V81</f>
        <v>-12600</v>
      </c>
      <c r="W29" s="241">
        <f>'Ad-2. UNOS prihoda'!W81</f>
        <v>0</v>
      </c>
      <c r="X29" s="306">
        <f>'Ad-2. UNOS prihoda'!X81</f>
        <v>0</v>
      </c>
      <c r="Y29" s="242">
        <f>'Ad-2. UNOS prihoda'!Y81</f>
        <v>0</v>
      </c>
      <c r="Z29" s="243">
        <f>'Ad-2. UNOS prihoda'!Z81</f>
        <v>0</v>
      </c>
      <c r="AA29" s="243">
        <f>'Ad-2. UNOS prihoda'!AA81</f>
        <v>0</v>
      </c>
      <c r="AB29" s="243">
        <f>'Ad-2. UNOS prihoda'!AB81</f>
        <v>0</v>
      </c>
      <c r="AC29" s="243">
        <f>'Ad-2. UNOS prihoda'!AC81</f>
        <v>0</v>
      </c>
      <c r="AD29" s="243">
        <f>'Ad-2. UNOS prihoda'!AD81</f>
        <v>0</v>
      </c>
      <c r="AE29" s="241">
        <f>'Ad-2. UNOS prihoda'!AE81</f>
        <v>0</v>
      </c>
      <c r="AF29" s="46">
        <f>SUM(AG29:AQ29)</f>
        <v>464400</v>
      </c>
      <c r="AG29" s="318">
        <f>'Ad-2. UNOS prihoda'!AG81</f>
        <v>45000</v>
      </c>
      <c r="AH29" s="265">
        <f>'Ad-2. UNOS prihoda'!AH81</f>
        <v>419400</v>
      </c>
      <c r="AI29" s="241">
        <f>'Ad-2. UNOS prihoda'!AI81</f>
        <v>0</v>
      </c>
      <c r="AJ29" s="306">
        <f>'Ad-2. UNOS prihoda'!AJ81</f>
        <v>0</v>
      </c>
      <c r="AK29" s="242">
        <f>'Ad-2. UNOS prihoda'!AK81</f>
        <v>0</v>
      </c>
      <c r="AL29" s="243">
        <f>'Ad-2. UNOS prihoda'!AL81</f>
        <v>0</v>
      </c>
      <c r="AM29" s="243">
        <f>'Ad-2. UNOS prihoda'!AM81</f>
        <v>0</v>
      </c>
      <c r="AN29" s="243">
        <f>'Ad-2. UNOS prihoda'!AN81</f>
        <v>0</v>
      </c>
      <c r="AO29" s="243">
        <f>'Ad-2. UNOS prihoda'!AO81</f>
        <v>0</v>
      </c>
      <c r="AP29" s="243">
        <f>'Ad-2. UNOS prihoda'!AP81</f>
        <v>0</v>
      </c>
      <c r="AQ29" s="241">
        <f>'Ad-2. UNOS prihoda'!AQ81</f>
        <v>0</v>
      </c>
      <c r="AR29" s="245"/>
      <c r="AS29" s="245"/>
    </row>
    <row r="30" spans="1:45" ht="27" customHeight="1" x14ac:dyDescent="0.25">
      <c r="A30" s="519">
        <v>671</v>
      </c>
      <c r="B30" s="520"/>
      <c r="C30" s="520"/>
      <c r="D30" s="521" t="s">
        <v>60</v>
      </c>
      <c r="E30" s="521"/>
      <c r="F30" s="521"/>
      <c r="G30" s="522"/>
      <c r="H30" s="28">
        <f t="shared" si="3"/>
        <v>477000</v>
      </c>
      <c r="I30" s="29">
        <f>'Ad-2. UNOS prihoda'!I82</f>
        <v>45000</v>
      </c>
      <c r="J30" s="92">
        <f>'Ad-2. UNOS prihoda'!J82</f>
        <v>432000</v>
      </c>
      <c r="K30" s="31">
        <f>'Ad-2. UNOS prihoda'!K82</f>
        <v>0</v>
      </c>
      <c r="L30" s="329">
        <f>'Ad-2. UNOS prihoda'!L82</f>
        <v>0</v>
      </c>
      <c r="M30" s="292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3">
        <f t="shared" si="17"/>
        <v>-12600</v>
      </c>
      <c r="U30" s="29">
        <f>'Ad-2. UNOS prihoda'!U82</f>
        <v>0</v>
      </c>
      <c r="V30" s="92">
        <f>'Ad-2. UNOS prihoda'!V82</f>
        <v>-12600</v>
      </c>
      <c r="W30" s="31">
        <f>'Ad-2. UNOS prihoda'!W82</f>
        <v>0</v>
      </c>
      <c r="X30" s="329">
        <f>'Ad-2. UNOS prihoda'!X82</f>
        <v>0</v>
      </c>
      <c r="Y30" s="292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464400</v>
      </c>
      <c r="AG30" s="29">
        <f>'Ad-2. UNOS prihoda'!AG82</f>
        <v>45000</v>
      </c>
      <c r="AH30" s="92">
        <f>'Ad-2. UNOS prihoda'!AH82</f>
        <v>419400</v>
      </c>
      <c r="AI30" s="31">
        <f>'Ad-2. UNOS prihoda'!AI82</f>
        <v>0</v>
      </c>
      <c r="AJ30" s="329">
        <f>'Ad-2. UNOS prihoda'!AJ82</f>
        <v>0</v>
      </c>
      <c r="AK30" s="292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5"/>
      <c r="AS30" s="245"/>
    </row>
    <row r="31" spans="1:45" s="192" customFormat="1" ht="13.9" x14ac:dyDescent="0.3">
      <c r="A31" s="539">
        <v>68</v>
      </c>
      <c r="B31" s="540"/>
      <c r="C31" s="220"/>
      <c r="D31" s="537" t="s">
        <v>161</v>
      </c>
      <c r="E31" s="537"/>
      <c r="F31" s="537"/>
      <c r="G31" s="538"/>
      <c r="H31" s="239">
        <f t="shared" si="3"/>
        <v>0</v>
      </c>
      <c r="I31" s="318">
        <f>SUM(I32:I33)</f>
        <v>0</v>
      </c>
      <c r="J31" s="265">
        <f t="shared" ref="J31:S31" si="28">SUM(J32:J33)</f>
        <v>0</v>
      </c>
      <c r="K31" s="241">
        <f t="shared" si="28"/>
        <v>0</v>
      </c>
      <c r="L31" s="306">
        <f t="shared" si="28"/>
        <v>0</v>
      </c>
      <c r="M31" s="242">
        <f t="shared" si="28"/>
        <v>0</v>
      </c>
      <c r="N31" s="243">
        <f t="shared" si="28"/>
        <v>0</v>
      </c>
      <c r="O31" s="243">
        <f t="shared" si="28"/>
        <v>0</v>
      </c>
      <c r="P31" s="243">
        <f t="shared" si="28"/>
        <v>0</v>
      </c>
      <c r="Q31" s="243">
        <f t="shared" si="28"/>
        <v>0</v>
      </c>
      <c r="R31" s="243">
        <f t="shared" si="28"/>
        <v>0</v>
      </c>
      <c r="S31" s="241">
        <f t="shared" si="28"/>
        <v>0</v>
      </c>
      <c r="T31" s="239">
        <f>SUM(U31:AE31)</f>
        <v>0</v>
      </c>
      <c r="U31" s="318">
        <f>'Ad-2. UNOS prihoda'!U86</f>
        <v>0</v>
      </c>
      <c r="V31" s="265">
        <f>'Ad-2. UNOS prihoda'!V86</f>
        <v>0</v>
      </c>
      <c r="W31" s="241">
        <f>'Ad-2. UNOS prihoda'!W86</f>
        <v>0</v>
      </c>
      <c r="X31" s="306">
        <f>'Ad-2. UNOS prihoda'!X86</f>
        <v>0</v>
      </c>
      <c r="Y31" s="242">
        <f>'Ad-2. UNOS prihoda'!Y86</f>
        <v>0</v>
      </c>
      <c r="Z31" s="243">
        <f>'Ad-2. UNOS prihoda'!Z86</f>
        <v>0</v>
      </c>
      <c r="AA31" s="243">
        <f>'Ad-2. UNOS prihoda'!AA86</f>
        <v>0</v>
      </c>
      <c r="AB31" s="243">
        <f>'Ad-2. UNOS prihoda'!AB86</f>
        <v>0</v>
      </c>
      <c r="AC31" s="243">
        <f>'Ad-2. UNOS prihoda'!AC86</f>
        <v>0</v>
      </c>
      <c r="AD31" s="243">
        <f>'Ad-2. UNOS prihoda'!AD86</f>
        <v>0</v>
      </c>
      <c r="AE31" s="241">
        <f>'Ad-2. UNOS prihoda'!AE86</f>
        <v>0</v>
      </c>
      <c r="AF31" s="239">
        <f>SUM(AG31:AQ31)</f>
        <v>0</v>
      </c>
      <c r="AG31" s="318">
        <f>'Ad-2. UNOS prihoda'!AG86</f>
        <v>0</v>
      </c>
      <c r="AH31" s="265">
        <f>'Ad-2. UNOS prihoda'!AH86</f>
        <v>0</v>
      </c>
      <c r="AI31" s="241">
        <f>'Ad-2. UNOS prihoda'!AI86</f>
        <v>0</v>
      </c>
      <c r="AJ31" s="306">
        <f>'Ad-2. UNOS prihoda'!AJ86</f>
        <v>0</v>
      </c>
      <c r="AK31" s="242">
        <f>'Ad-2. UNOS prihoda'!AK86</f>
        <v>0</v>
      </c>
      <c r="AL31" s="243">
        <f>'Ad-2. UNOS prihoda'!AL86</f>
        <v>0</v>
      </c>
      <c r="AM31" s="243">
        <f>'Ad-2. UNOS prihoda'!AM86</f>
        <v>0</v>
      </c>
      <c r="AN31" s="243">
        <f>'Ad-2. UNOS prihoda'!AN86</f>
        <v>0</v>
      </c>
      <c r="AO31" s="243">
        <f>'Ad-2. UNOS prihoda'!AO86</f>
        <v>0</v>
      </c>
      <c r="AP31" s="243">
        <f>'Ad-2. UNOS prihoda'!AP86</f>
        <v>0</v>
      </c>
      <c r="AQ31" s="241">
        <f>'Ad-2. UNOS prihoda'!AQ86</f>
        <v>0</v>
      </c>
      <c r="AR31" s="245"/>
      <c r="AS31" s="245"/>
    </row>
    <row r="32" spans="1:45" ht="13.9" x14ac:dyDescent="0.3">
      <c r="A32" s="519">
        <v>681</v>
      </c>
      <c r="B32" s="520"/>
      <c r="C32" s="520"/>
      <c r="D32" s="521" t="s">
        <v>242</v>
      </c>
      <c r="E32" s="521"/>
      <c r="F32" s="521"/>
      <c r="G32" s="52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9">
        <f>'Ad-2. UNOS prihoda'!L87</f>
        <v>0</v>
      </c>
      <c r="M32" s="292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9">
        <f>'Ad-2. UNOS prihoda'!X87</f>
        <v>0</v>
      </c>
      <c r="Y32" s="292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9">
        <f>'Ad-2. UNOS prihoda'!AJ87</f>
        <v>0</v>
      </c>
      <c r="AK32" s="292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5"/>
      <c r="AS32" s="245"/>
    </row>
    <row r="33" spans="1:45" ht="13.9" x14ac:dyDescent="0.3">
      <c r="A33" s="519">
        <v>683</v>
      </c>
      <c r="B33" s="520"/>
      <c r="C33" s="520"/>
      <c r="D33" s="521" t="s">
        <v>162</v>
      </c>
      <c r="E33" s="521"/>
      <c r="F33" s="521"/>
      <c r="G33" s="52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9">
        <f>'Ad-2. UNOS prihoda'!L89</f>
        <v>0</v>
      </c>
      <c r="M33" s="292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9">
        <f>'Ad-2. UNOS prihoda'!X89</f>
        <v>0</v>
      </c>
      <c r="Y33" s="292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9">
        <f>'Ad-2. UNOS prihoda'!AJ89</f>
        <v>0</v>
      </c>
      <c r="AK33" s="292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5"/>
      <c r="AS33" s="245"/>
    </row>
    <row r="34" spans="1:45" s="194" customFormat="1" ht="27.75" customHeight="1" x14ac:dyDescent="0.3">
      <c r="A34" s="430">
        <v>7</v>
      </c>
      <c r="B34" s="210"/>
      <c r="C34" s="210"/>
      <c r="D34" s="537" t="s">
        <v>93</v>
      </c>
      <c r="E34" s="537"/>
      <c r="F34" s="537"/>
      <c r="G34" s="538"/>
      <c r="H34" s="239">
        <f t="shared" si="3"/>
        <v>3000</v>
      </c>
      <c r="I34" s="318">
        <f>I35</f>
        <v>0</v>
      </c>
      <c r="J34" s="265">
        <f t="shared" ref="J34:S34" si="32">J35</f>
        <v>0</v>
      </c>
      <c r="K34" s="241">
        <f t="shared" si="32"/>
        <v>0</v>
      </c>
      <c r="L34" s="306">
        <f t="shared" si="32"/>
        <v>0</v>
      </c>
      <c r="M34" s="242">
        <f t="shared" si="32"/>
        <v>0</v>
      </c>
      <c r="N34" s="243">
        <f t="shared" si="32"/>
        <v>0</v>
      </c>
      <c r="O34" s="243">
        <f t="shared" si="32"/>
        <v>0</v>
      </c>
      <c r="P34" s="243">
        <f t="shared" si="32"/>
        <v>0</v>
      </c>
      <c r="Q34" s="243">
        <f t="shared" si="32"/>
        <v>0</v>
      </c>
      <c r="R34" s="243">
        <f t="shared" si="32"/>
        <v>3000</v>
      </c>
      <c r="S34" s="241">
        <f t="shared" si="32"/>
        <v>0</v>
      </c>
      <c r="T34" s="239">
        <f>SUM(U34:AE34)</f>
        <v>0</v>
      </c>
      <c r="U34" s="318">
        <f>U35</f>
        <v>0</v>
      </c>
      <c r="V34" s="265">
        <f t="shared" ref="V34:AE34" si="33">V35</f>
        <v>0</v>
      </c>
      <c r="W34" s="241">
        <f t="shared" si="33"/>
        <v>0</v>
      </c>
      <c r="X34" s="306">
        <f t="shared" si="33"/>
        <v>0</v>
      </c>
      <c r="Y34" s="242">
        <f t="shared" si="33"/>
        <v>0</v>
      </c>
      <c r="Z34" s="243">
        <f t="shared" si="33"/>
        <v>0</v>
      </c>
      <c r="AA34" s="243">
        <f t="shared" si="33"/>
        <v>0</v>
      </c>
      <c r="AB34" s="243">
        <f t="shared" si="33"/>
        <v>0</v>
      </c>
      <c r="AC34" s="243">
        <f t="shared" si="33"/>
        <v>0</v>
      </c>
      <c r="AD34" s="243">
        <f t="shared" si="33"/>
        <v>0</v>
      </c>
      <c r="AE34" s="241">
        <f t="shared" si="33"/>
        <v>0</v>
      </c>
      <c r="AF34" s="239">
        <f>SUM(AG34:AQ34)</f>
        <v>3000</v>
      </c>
      <c r="AG34" s="318">
        <f>AG35</f>
        <v>0</v>
      </c>
      <c r="AH34" s="265">
        <f t="shared" ref="AH34" si="34">AH35</f>
        <v>0</v>
      </c>
      <c r="AI34" s="241">
        <f t="shared" ref="AI34" si="35">AI35</f>
        <v>0</v>
      </c>
      <c r="AJ34" s="306">
        <f t="shared" ref="AJ34" si="36">AJ35</f>
        <v>0</v>
      </c>
      <c r="AK34" s="242">
        <f t="shared" ref="AK34" si="37">AK35</f>
        <v>0</v>
      </c>
      <c r="AL34" s="243">
        <f t="shared" ref="AL34" si="38">AL35</f>
        <v>0</v>
      </c>
      <c r="AM34" s="243">
        <f t="shared" ref="AM34" si="39">AM35</f>
        <v>0</v>
      </c>
      <c r="AN34" s="243">
        <f t="shared" ref="AN34" si="40">AN35</f>
        <v>0</v>
      </c>
      <c r="AO34" s="243">
        <f t="shared" ref="AO34" si="41">AO35</f>
        <v>0</v>
      </c>
      <c r="AP34" s="243">
        <f t="shared" ref="AP34" si="42">AP35</f>
        <v>3000</v>
      </c>
      <c r="AQ34" s="241">
        <f t="shared" ref="AQ34" si="43">AQ35</f>
        <v>0</v>
      </c>
      <c r="AR34" s="245"/>
      <c r="AS34" s="245"/>
    </row>
    <row r="35" spans="1:45" ht="24.75" customHeight="1" x14ac:dyDescent="0.3">
      <c r="A35" s="539">
        <v>72</v>
      </c>
      <c r="B35" s="540"/>
      <c r="C35" s="434"/>
      <c r="D35" s="537" t="s">
        <v>159</v>
      </c>
      <c r="E35" s="537"/>
      <c r="F35" s="537"/>
      <c r="G35" s="537"/>
      <c r="H35" s="239">
        <f t="shared" si="3"/>
        <v>3000</v>
      </c>
      <c r="I35" s="318">
        <f>SUM(I36:I38)</f>
        <v>0</v>
      </c>
      <c r="J35" s="265">
        <f t="shared" ref="J35:S35" si="44">SUM(J36:J38)</f>
        <v>0</v>
      </c>
      <c r="K35" s="241">
        <f t="shared" si="44"/>
        <v>0</v>
      </c>
      <c r="L35" s="306">
        <f t="shared" si="44"/>
        <v>0</v>
      </c>
      <c r="M35" s="242">
        <f t="shared" si="44"/>
        <v>0</v>
      </c>
      <c r="N35" s="243">
        <f t="shared" si="44"/>
        <v>0</v>
      </c>
      <c r="O35" s="243">
        <f t="shared" si="44"/>
        <v>0</v>
      </c>
      <c r="P35" s="243">
        <f t="shared" si="44"/>
        <v>0</v>
      </c>
      <c r="Q35" s="243">
        <f t="shared" si="44"/>
        <v>0</v>
      </c>
      <c r="R35" s="243">
        <f t="shared" si="44"/>
        <v>3000</v>
      </c>
      <c r="S35" s="244">
        <f t="shared" si="44"/>
        <v>0</v>
      </c>
      <c r="T35" s="239">
        <f>SUM(U35:AE35)</f>
        <v>0</v>
      </c>
      <c r="U35" s="318">
        <f>'Ad-2. UNOS prihoda'!U92</f>
        <v>0</v>
      </c>
      <c r="V35" s="265">
        <f>'Ad-2. UNOS prihoda'!V92</f>
        <v>0</v>
      </c>
      <c r="W35" s="241">
        <f>'Ad-2. UNOS prihoda'!W92</f>
        <v>0</v>
      </c>
      <c r="X35" s="306">
        <f>'Ad-2. UNOS prihoda'!X92</f>
        <v>0</v>
      </c>
      <c r="Y35" s="242">
        <f>'Ad-2. UNOS prihoda'!Y92</f>
        <v>0</v>
      </c>
      <c r="Z35" s="243">
        <f>'Ad-2. UNOS prihoda'!Z92</f>
        <v>0</v>
      </c>
      <c r="AA35" s="243">
        <f>'Ad-2. UNOS prihoda'!AA92</f>
        <v>0</v>
      </c>
      <c r="AB35" s="243">
        <f>'Ad-2. UNOS prihoda'!AB92</f>
        <v>0</v>
      </c>
      <c r="AC35" s="243">
        <f>'Ad-2. UNOS prihoda'!AC92</f>
        <v>0</v>
      </c>
      <c r="AD35" s="243">
        <f>'Ad-2. UNOS prihoda'!AD92</f>
        <v>0</v>
      </c>
      <c r="AE35" s="244">
        <f>'Ad-2. UNOS prihoda'!AE92</f>
        <v>0</v>
      </c>
      <c r="AF35" s="239">
        <f>SUM(AG35:AQ35)</f>
        <v>3000</v>
      </c>
      <c r="AG35" s="318">
        <f>'Ad-2. UNOS prihoda'!AG92</f>
        <v>0</v>
      </c>
      <c r="AH35" s="265">
        <f>'Ad-2. UNOS prihoda'!AH92</f>
        <v>0</v>
      </c>
      <c r="AI35" s="241">
        <f>'Ad-2. UNOS prihoda'!AI92</f>
        <v>0</v>
      </c>
      <c r="AJ35" s="306">
        <f>'Ad-2. UNOS prihoda'!AJ92</f>
        <v>0</v>
      </c>
      <c r="AK35" s="242">
        <f>'Ad-2. UNOS prihoda'!AK92</f>
        <v>0</v>
      </c>
      <c r="AL35" s="243">
        <f>'Ad-2. UNOS prihoda'!AL92</f>
        <v>0</v>
      </c>
      <c r="AM35" s="243">
        <f>'Ad-2. UNOS prihoda'!AM92</f>
        <v>0</v>
      </c>
      <c r="AN35" s="243">
        <f>'Ad-2. UNOS prihoda'!AN92</f>
        <v>0</v>
      </c>
      <c r="AO35" s="243">
        <f>'Ad-2. UNOS prihoda'!AO92</f>
        <v>0</v>
      </c>
      <c r="AP35" s="243">
        <f>'Ad-2. UNOS prihoda'!AP92</f>
        <v>3000</v>
      </c>
      <c r="AQ35" s="244">
        <f>'Ad-2. UNOS prihoda'!AQ92</f>
        <v>0</v>
      </c>
      <c r="AR35" s="245"/>
      <c r="AS35" s="245"/>
    </row>
    <row r="36" spans="1:45" ht="15" x14ac:dyDescent="0.25">
      <c r="A36" s="519">
        <v>721</v>
      </c>
      <c r="B36" s="554"/>
      <c r="C36" s="554"/>
      <c r="D36" s="521" t="s">
        <v>92</v>
      </c>
      <c r="E36" s="521"/>
      <c r="F36" s="521"/>
      <c r="G36" s="521"/>
      <c r="H36" s="28">
        <f t="shared" si="3"/>
        <v>3000</v>
      </c>
      <c r="I36" s="318">
        <f>'Ad-2. UNOS prihoda'!I93</f>
        <v>0</v>
      </c>
      <c r="J36" s="265">
        <f>'Ad-2. UNOS prihoda'!J93</f>
        <v>0</v>
      </c>
      <c r="K36" s="241">
        <f>'Ad-2. UNOS prihoda'!K93</f>
        <v>0</v>
      </c>
      <c r="L36" s="306">
        <f>'Ad-2. UNOS prihoda'!L93</f>
        <v>0</v>
      </c>
      <c r="M36" s="242">
        <f>'Ad-2. UNOS prihoda'!M93</f>
        <v>0</v>
      </c>
      <c r="N36" s="243">
        <f>'Ad-2. UNOS prihoda'!N93</f>
        <v>0</v>
      </c>
      <c r="O36" s="243">
        <f>'Ad-2. UNOS prihoda'!O93</f>
        <v>0</v>
      </c>
      <c r="P36" s="243">
        <f>'Ad-2. UNOS prihoda'!P93</f>
        <v>0</v>
      </c>
      <c r="Q36" s="243">
        <f>'Ad-2. UNOS prihoda'!Q93</f>
        <v>0</v>
      </c>
      <c r="R36" s="243">
        <f>'Ad-2. UNOS prihoda'!R93</f>
        <v>3000</v>
      </c>
      <c r="S36" s="244">
        <f>'Ad-2. UNOS prihoda'!S93</f>
        <v>0</v>
      </c>
      <c r="T36" s="28">
        <f>SUM(U36:AE36)</f>
        <v>0</v>
      </c>
      <c r="U36" s="318">
        <f>'Ad-2. UNOS prihoda'!U93</f>
        <v>0</v>
      </c>
      <c r="V36" s="265">
        <f>'Ad-2. UNOS prihoda'!V93</f>
        <v>0</v>
      </c>
      <c r="W36" s="241">
        <f>'Ad-2. UNOS prihoda'!W93</f>
        <v>0</v>
      </c>
      <c r="X36" s="306">
        <f>'Ad-2. UNOS prihoda'!X93</f>
        <v>0</v>
      </c>
      <c r="Y36" s="242">
        <f>'Ad-2. UNOS prihoda'!Y93</f>
        <v>0</v>
      </c>
      <c r="Z36" s="243">
        <f>'Ad-2. UNOS prihoda'!Z93</f>
        <v>0</v>
      </c>
      <c r="AA36" s="243">
        <f>'Ad-2. UNOS prihoda'!AA93</f>
        <v>0</v>
      </c>
      <c r="AB36" s="243">
        <f>'Ad-2. UNOS prihoda'!AB93</f>
        <v>0</v>
      </c>
      <c r="AC36" s="243">
        <f>'Ad-2. UNOS prihoda'!AC93</f>
        <v>0</v>
      </c>
      <c r="AD36" s="243">
        <f>'Ad-2. UNOS prihoda'!AD93</f>
        <v>0</v>
      </c>
      <c r="AE36" s="244">
        <f>'Ad-2. UNOS prihoda'!AE93</f>
        <v>0</v>
      </c>
      <c r="AF36" s="28">
        <f>SUM(AG36:AQ36)</f>
        <v>3000</v>
      </c>
      <c r="AG36" s="318">
        <f>'Ad-2. UNOS prihoda'!AG93</f>
        <v>0</v>
      </c>
      <c r="AH36" s="265">
        <f>'Ad-2. UNOS prihoda'!AH93</f>
        <v>0</v>
      </c>
      <c r="AI36" s="241">
        <f>'Ad-2. UNOS prihoda'!AI93</f>
        <v>0</v>
      </c>
      <c r="AJ36" s="306">
        <f>'Ad-2. UNOS prihoda'!AJ93</f>
        <v>0</v>
      </c>
      <c r="AK36" s="242">
        <f>'Ad-2. UNOS prihoda'!AK93</f>
        <v>0</v>
      </c>
      <c r="AL36" s="243">
        <f>'Ad-2. UNOS prihoda'!AL93</f>
        <v>0</v>
      </c>
      <c r="AM36" s="243">
        <f>'Ad-2. UNOS prihoda'!AM93</f>
        <v>0</v>
      </c>
      <c r="AN36" s="243">
        <f>'Ad-2. UNOS prihoda'!AN93</f>
        <v>0</v>
      </c>
      <c r="AO36" s="243">
        <f>'Ad-2. UNOS prihoda'!AO93</f>
        <v>0</v>
      </c>
      <c r="AP36" s="243">
        <f>'Ad-2. UNOS prihoda'!AP93</f>
        <v>3000</v>
      </c>
      <c r="AQ36" s="244">
        <f>'Ad-2. UNOS prihoda'!AQ93</f>
        <v>0</v>
      </c>
      <c r="AR36" s="245"/>
      <c r="AS36" s="245"/>
    </row>
    <row r="37" spans="1:45" ht="14.45" x14ac:dyDescent="0.3">
      <c r="A37" s="433"/>
      <c r="B37" s="436"/>
      <c r="C37" s="436">
        <v>722</v>
      </c>
      <c r="D37" s="521" t="s">
        <v>246</v>
      </c>
      <c r="E37" s="521"/>
      <c r="F37" s="521"/>
      <c r="G37" s="522"/>
      <c r="H37" s="28">
        <f t="shared" si="3"/>
        <v>0</v>
      </c>
      <c r="I37" s="318">
        <f>'Ad-2. UNOS prihoda'!I95</f>
        <v>0</v>
      </c>
      <c r="J37" s="265">
        <f>'Ad-2. UNOS prihoda'!J95</f>
        <v>0</v>
      </c>
      <c r="K37" s="241">
        <f>'Ad-2. UNOS prihoda'!K95</f>
        <v>0</v>
      </c>
      <c r="L37" s="306">
        <f>'Ad-2. UNOS prihoda'!L95</f>
        <v>0</v>
      </c>
      <c r="M37" s="242">
        <f>'Ad-2. UNOS prihoda'!M95</f>
        <v>0</v>
      </c>
      <c r="N37" s="243">
        <f>'Ad-2. UNOS prihoda'!N95</f>
        <v>0</v>
      </c>
      <c r="O37" s="243">
        <f>'Ad-2. UNOS prihoda'!O95</f>
        <v>0</v>
      </c>
      <c r="P37" s="243">
        <f>'Ad-2. UNOS prihoda'!P95</f>
        <v>0</v>
      </c>
      <c r="Q37" s="243">
        <f>'Ad-2. UNOS prihoda'!Q95</f>
        <v>0</v>
      </c>
      <c r="R37" s="243">
        <f>'Ad-2. UNOS prihoda'!R95</f>
        <v>0</v>
      </c>
      <c r="S37" s="244">
        <f>'Ad-2. UNOS prihoda'!S95</f>
        <v>0</v>
      </c>
      <c r="T37" s="28">
        <f>SUM(U37:AE37)</f>
        <v>0</v>
      </c>
      <c r="U37" s="318">
        <f>'Ad-2. UNOS prihoda'!U95</f>
        <v>0</v>
      </c>
      <c r="V37" s="265">
        <f>'Ad-2. UNOS prihoda'!V95</f>
        <v>0</v>
      </c>
      <c r="W37" s="241">
        <f>'Ad-2. UNOS prihoda'!W95</f>
        <v>0</v>
      </c>
      <c r="X37" s="306">
        <f>'Ad-2. UNOS prihoda'!X95</f>
        <v>0</v>
      </c>
      <c r="Y37" s="242">
        <f>'Ad-2. UNOS prihoda'!Y95</f>
        <v>0</v>
      </c>
      <c r="Z37" s="243">
        <f>'Ad-2. UNOS prihoda'!Z95</f>
        <v>0</v>
      </c>
      <c r="AA37" s="243">
        <f>'Ad-2. UNOS prihoda'!AA95</f>
        <v>0</v>
      </c>
      <c r="AB37" s="243">
        <f>'Ad-2. UNOS prihoda'!AB95</f>
        <v>0</v>
      </c>
      <c r="AC37" s="243">
        <f>'Ad-2. UNOS prihoda'!AC95</f>
        <v>0</v>
      </c>
      <c r="AD37" s="243">
        <f>'Ad-2. UNOS prihoda'!AD95</f>
        <v>0</v>
      </c>
      <c r="AE37" s="244">
        <f>'Ad-2. UNOS prihoda'!AE95</f>
        <v>0</v>
      </c>
      <c r="AF37" s="28">
        <f>SUM(AG37:AQ37)</f>
        <v>0</v>
      </c>
      <c r="AG37" s="318">
        <f>'Ad-2. UNOS prihoda'!AG95</f>
        <v>0</v>
      </c>
      <c r="AH37" s="265">
        <f>'Ad-2. UNOS prihoda'!AH95</f>
        <v>0</v>
      </c>
      <c r="AI37" s="241">
        <f>'Ad-2. UNOS prihoda'!AI95</f>
        <v>0</v>
      </c>
      <c r="AJ37" s="306">
        <f>'Ad-2. UNOS prihoda'!AJ95</f>
        <v>0</v>
      </c>
      <c r="AK37" s="242">
        <f>'Ad-2. UNOS prihoda'!AK95</f>
        <v>0</v>
      </c>
      <c r="AL37" s="243">
        <f>'Ad-2. UNOS prihoda'!AL95</f>
        <v>0</v>
      </c>
      <c r="AM37" s="243">
        <f>'Ad-2. UNOS prihoda'!AM95</f>
        <v>0</v>
      </c>
      <c r="AN37" s="243">
        <f>'Ad-2. UNOS prihoda'!AN95</f>
        <v>0</v>
      </c>
      <c r="AO37" s="243">
        <f>'Ad-2. UNOS prihoda'!AO95</f>
        <v>0</v>
      </c>
      <c r="AP37" s="243">
        <f>'Ad-2. UNOS prihoda'!AP95</f>
        <v>0</v>
      </c>
      <c r="AQ37" s="244">
        <f>'Ad-2. UNOS prihoda'!AQ95</f>
        <v>0</v>
      </c>
      <c r="AR37" s="245"/>
      <c r="AS37" s="245"/>
    </row>
    <row r="38" spans="1:45" ht="18" customHeight="1" x14ac:dyDescent="0.3">
      <c r="A38" s="519">
        <v>723</v>
      </c>
      <c r="B38" s="554"/>
      <c r="C38" s="554"/>
      <c r="D38" s="521" t="s">
        <v>160</v>
      </c>
      <c r="E38" s="521"/>
      <c r="F38" s="521"/>
      <c r="G38" s="52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9">
        <f>'Ad-2. UNOS prihoda'!L99</f>
        <v>0</v>
      </c>
      <c r="M38" s="292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9">
        <f>'Ad-2. UNOS prihoda'!X99</f>
        <v>0</v>
      </c>
      <c r="Y38" s="292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9">
        <f>'Ad-2. UNOS prihoda'!AJ99</f>
        <v>0</v>
      </c>
      <c r="AK38" s="292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7">
        <f>'Ad-2. UNOS prihoda'!AQ99</f>
        <v>0</v>
      </c>
      <c r="AR38" s="245"/>
      <c r="AS38" s="245"/>
    </row>
    <row r="39" spans="1:45" s="62" customFormat="1" ht="20.45" customHeight="1" x14ac:dyDescent="0.3">
      <c r="A39" s="396"/>
      <c r="B39" s="381"/>
      <c r="C39" s="381"/>
      <c r="D39" s="382"/>
      <c r="E39" s="382"/>
      <c r="F39" s="382"/>
      <c r="G39" s="383"/>
      <c r="H39" s="378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8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8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7"/>
      <c r="AS39" s="377"/>
    </row>
    <row r="40" spans="1:45" s="191" customFormat="1" ht="22.9" customHeight="1" x14ac:dyDescent="0.3">
      <c r="A40" s="546" t="s">
        <v>74</v>
      </c>
      <c r="B40" s="547"/>
      <c r="C40" s="547"/>
      <c r="D40" s="547"/>
      <c r="E40" s="547"/>
      <c r="F40" s="547"/>
      <c r="G40" s="547"/>
      <c r="H40" s="370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2"/>
      <c r="T40" s="370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2"/>
      <c r="AF40" s="370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2"/>
      <c r="AR40" s="245"/>
      <c r="AS40" s="245"/>
    </row>
    <row r="41" spans="1:45" s="194" customFormat="1" ht="27.75" customHeight="1" x14ac:dyDescent="0.25">
      <c r="A41" s="430">
        <v>8</v>
      </c>
      <c r="B41" s="210"/>
      <c r="C41" s="210"/>
      <c r="D41" s="555" t="s">
        <v>70</v>
      </c>
      <c r="E41" s="555"/>
      <c r="F41" s="555"/>
      <c r="G41" s="556"/>
      <c r="H41" s="239">
        <f t="shared" ref="H41:H43" si="45">SUM(I41:S41)</f>
        <v>0</v>
      </c>
      <c r="I41" s="318">
        <f>I42</f>
        <v>0</v>
      </c>
      <c r="J41" s="265">
        <f t="shared" ref="J41:S42" si="46">J42</f>
        <v>0</v>
      </c>
      <c r="K41" s="241">
        <f t="shared" si="46"/>
        <v>0</v>
      </c>
      <c r="L41" s="371">
        <f t="shared" si="46"/>
        <v>0</v>
      </c>
      <c r="M41" s="242">
        <f t="shared" si="46"/>
        <v>0</v>
      </c>
      <c r="N41" s="243">
        <f t="shared" si="46"/>
        <v>0</v>
      </c>
      <c r="O41" s="243">
        <f t="shared" si="46"/>
        <v>0</v>
      </c>
      <c r="P41" s="243">
        <f t="shared" si="46"/>
        <v>0</v>
      </c>
      <c r="Q41" s="243">
        <f t="shared" si="46"/>
        <v>0</v>
      </c>
      <c r="R41" s="243">
        <f t="shared" si="46"/>
        <v>0</v>
      </c>
      <c r="S41" s="241">
        <f t="shared" si="46"/>
        <v>0</v>
      </c>
      <c r="T41" s="46">
        <f>SUM(U41:AE41)</f>
        <v>0</v>
      </c>
      <c r="U41" s="318">
        <f>U42</f>
        <v>0</v>
      </c>
      <c r="V41" s="265">
        <f t="shared" ref="V41:AE41" si="47">V42</f>
        <v>0</v>
      </c>
      <c r="W41" s="241">
        <f t="shared" si="47"/>
        <v>0</v>
      </c>
      <c r="X41" s="371">
        <f t="shared" si="47"/>
        <v>0</v>
      </c>
      <c r="Y41" s="242">
        <f t="shared" si="47"/>
        <v>0</v>
      </c>
      <c r="Z41" s="243">
        <f t="shared" si="47"/>
        <v>0</v>
      </c>
      <c r="AA41" s="243">
        <f t="shared" si="47"/>
        <v>0</v>
      </c>
      <c r="AB41" s="243">
        <f t="shared" si="47"/>
        <v>0</v>
      </c>
      <c r="AC41" s="243">
        <f t="shared" si="47"/>
        <v>0</v>
      </c>
      <c r="AD41" s="243">
        <f t="shared" si="47"/>
        <v>0</v>
      </c>
      <c r="AE41" s="241">
        <f t="shared" si="47"/>
        <v>0</v>
      </c>
      <c r="AF41" s="46">
        <f>SUM(AG41:AQ41)</f>
        <v>0</v>
      </c>
      <c r="AG41" s="318">
        <f>AG42</f>
        <v>0</v>
      </c>
      <c r="AH41" s="265">
        <f t="shared" ref="AH41" si="48">AH42</f>
        <v>0</v>
      </c>
      <c r="AI41" s="241">
        <f t="shared" ref="AI41" si="49">AI42</f>
        <v>0</v>
      </c>
      <c r="AJ41" s="371">
        <f t="shared" ref="AJ41" si="50">AJ42</f>
        <v>0</v>
      </c>
      <c r="AK41" s="242">
        <f t="shared" ref="AK41" si="51">AK42</f>
        <v>0</v>
      </c>
      <c r="AL41" s="243">
        <f t="shared" ref="AL41" si="52">AL42</f>
        <v>0</v>
      </c>
      <c r="AM41" s="243">
        <f t="shared" ref="AM41" si="53">AM42</f>
        <v>0</v>
      </c>
      <c r="AN41" s="243">
        <f t="shared" ref="AN41" si="54">AN42</f>
        <v>0</v>
      </c>
      <c r="AO41" s="243">
        <f t="shared" ref="AO41" si="55">AO42</f>
        <v>0</v>
      </c>
      <c r="AP41" s="243">
        <f t="shared" ref="AP41" si="56">AP42</f>
        <v>0</v>
      </c>
      <c r="AQ41" s="241">
        <f t="shared" ref="AQ41" si="57">AQ42</f>
        <v>0</v>
      </c>
      <c r="AR41" s="245"/>
      <c r="AS41" s="245"/>
    </row>
    <row r="42" spans="1:45" s="192" customFormat="1" ht="24.75" customHeight="1" x14ac:dyDescent="0.25">
      <c r="A42" s="539">
        <v>84</v>
      </c>
      <c r="B42" s="540"/>
      <c r="C42" s="372"/>
      <c r="D42" s="537" t="s">
        <v>66</v>
      </c>
      <c r="E42" s="537"/>
      <c r="F42" s="537"/>
      <c r="G42" s="538"/>
      <c r="H42" s="239">
        <f t="shared" si="45"/>
        <v>0</v>
      </c>
      <c r="I42" s="318">
        <f>I43</f>
        <v>0</v>
      </c>
      <c r="J42" s="265">
        <f t="shared" si="46"/>
        <v>0</v>
      </c>
      <c r="K42" s="241">
        <f t="shared" si="46"/>
        <v>0</v>
      </c>
      <c r="L42" s="306">
        <f t="shared" si="46"/>
        <v>0</v>
      </c>
      <c r="M42" s="242">
        <f t="shared" si="46"/>
        <v>0</v>
      </c>
      <c r="N42" s="243">
        <f t="shared" si="46"/>
        <v>0</v>
      </c>
      <c r="O42" s="243">
        <f t="shared" si="46"/>
        <v>0</v>
      </c>
      <c r="P42" s="243">
        <f t="shared" si="46"/>
        <v>0</v>
      </c>
      <c r="Q42" s="243">
        <f t="shared" si="46"/>
        <v>0</v>
      </c>
      <c r="R42" s="243">
        <f t="shared" si="46"/>
        <v>0</v>
      </c>
      <c r="S42" s="241">
        <f t="shared" si="46"/>
        <v>0</v>
      </c>
      <c r="T42" s="46">
        <f>SUM(U42:AE42)</f>
        <v>0</v>
      </c>
      <c r="U42" s="318">
        <f>'Ad-2. UNOS prihoda'!U105</f>
        <v>0</v>
      </c>
      <c r="V42" s="265">
        <f>'Ad-2. UNOS prihoda'!V105</f>
        <v>0</v>
      </c>
      <c r="W42" s="241">
        <f>'Ad-2. UNOS prihoda'!W105</f>
        <v>0</v>
      </c>
      <c r="X42" s="306">
        <f>'Ad-2. UNOS prihoda'!X105</f>
        <v>0</v>
      </c>
      <c r="Y42" s="242">
        <f>'Ad-2. UNOS prihoda'!Y105</f>
        <v>0</v>
      </c>
      <c r="Z42" s="243">
        <f>'Ad-2. UNOS prihoda'!Z105</f>
        <v>0</v>
      </c>
      <c r="AA42" s="243">
        <f>'Ad-2. UNOS prihoda'!AA105</f>
        <v>0</v>
      </c>
      <c r="AB42" s="243">
        <f>'Ad-2. UNOS prihoda'!AB105</f>
        <v>0</v>
      </c>
      <c r="AC42" s="243">
        <f>'Ad-2. UNOS prihoda'!AC105</f>
        <v>0</v>
      </c>
      <c r="AD42" s="243">
        <f>'Ad-2. UNOS prihoda'!AD105</f>
        <v>0</v>
      </c>
      <c r="AE42" s="241">
        <f>'Ad-2. UNOS prihoda'!AE105</f>
        <v>0</v>
      </c>
      <c r="AF42" s="46">
        <f>SUM(AG42:AQ42)</f>
        <v>0</v>
      </c>
      <c r="AG42" s="318">
        <f>'Ad-2. UNOS prihoda'!AG105</f>
        <v>0</v>
      </c>
      <c r="AH42" s="265">
        <f>'Ad-2. UNOS prihoda'!AH105</f>
        <v>0</v>
      </c>
      <c r="AI42" s="241">
        <f>'Ad-2. UNOS prihoda'!AI105</f>
        <v>0</v>
      </c>
      <c r="AJ42" s="306">
        <f>'Ad-2. UNOS prihoda'!AJ105</f>
        <v>0</v>
      </c>
      <c r="AK42" s="242">
        <f>'Ad-2. UNOS prihoda'!AK105</f>
        <v>0</v>
      </c>
      <c r="AL42" s="243">
        <f>'Ad-2. UNOS prihoda'!AL105</f>
        <v>0</v>
      </c>
      <c r="AM42" s="243">
        <f>'Ad-2. UNOS prihoda'!AM105</f>
        <v>0</v>
      </c>
      <c r="AN42" s="243">
        <f>'Ad-2. UNOS prihoda'!AN105</f>
        <v>0</v>
      </c>
      <c r="AO42" s="243">
        <f>'Ad-2. UNOS prihoda'!AO105</f>
        <v>0</v>
      </c>
      <c r="AP42" s="243">
        <f>'Ad-2. UNOS prihoda'!AP105</f>
        <v>0</v>
      </c>
      <c r="AQ42" s="241">
        <f>'Ad-2. UNOS prihoda'!AQ105</f>
        <v>0</v>
      </c>
      <c r="AR42" s="245"/>
      <c r="AS42" s="245"/>
    </row>
    <row r="43" spans="1:45" ht="34.15" customHeight="1" x14ac:dyDescent="0.3">
      <c r="A43" s="519">
        <v>844</v>
      </c>
      <c r="B43" s="520"/>
      <c r="C43" s="520"/>
      <c r="D43" s="521" t="s">
        <v>88</v>
      </c>
      <c r="E43" s="521"/>
      <c r="F43" s="521"/>
      <c r="G43" s="52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9">
        <f>'Ad-2. UNOS prihoda'!L106</f>
        <v>0</v>
      </c>
      <c r="M43" s="292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3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9">
        <f>'Ad-2. UNOS prihoda'!X106</f>
        <v>0</v>
      </c>
      <c r="Y43" s="292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3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9">
        <f>'Ad-2. UNOS prihoda'!AJ106</f>
        <v>0</v>
      </c>
      <c r="AK43" s="292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5"/>
      <c r="AS43" s="245"/>
    </row>
    <row r="44" spans="1:45" s="62" customFormat="1" ht="20.45" customHeight="1" x14ac:dyDescent="0.3">
      <c r="A44" s="433"/>
      <c r="B44" s="434"/>
      <c r="C44" s="434"/>
      <c r="D44" s="435"/>
      <c r="E44" s="435"/>
      <c r="F44" s="435"/>
      <c r="G44" s="435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7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7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7"/>
      <c r="AR44" s="245"/>
      <c r="AS44" s="245"/>
    </row>
    <row r="45" spans="1:45" s="191" customFormat="1" ht="23.45" customHeight="1" x14ac:dyDescent="0.3">
      <c r="A45" s="546" t="s">
        <v>111</v>
      </c>
      <c r="B45" s="547"/>
      <c r="C45" s="547"/>
      <c r="D45" s="547"/>
      <c r="E45" s="547"/>
      <c r="F45" s="547"/>
      <c r="G45" s="547"/>
      <c r="H45" s="37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83"/>
      <c r="T45" s="37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83"/>
      <c r="AF45" s="37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83"/>
    </row>
    <row r="46" spans="1:45" s="194" customFormat="1" ht="27.75" customHeight="1" x14ac:dyDescent="0.25">
      <c r="A46" s="430">
        <v>9</v>
      </c>
      <c r="B46" s="210"/>
      <c r="C46" s="210"/>
      <c r="D46" s="537" t="s">
        <v>111</v>
      </c>
      <c r="E46" s="537"/>
      <c r="F46" s="537"/>
      <c r="G46" s="538"/>
      <c r="H46" s="239">
        <f t="shared" ref="H46:H48" si="59">SUM(I46:S46)</f>
        <v>0</v>
      </c>
      <c r="I46" s="318">
        <f>I47</f>
        <v>0</v>
      </c>
      <c r="J46" s="265">
        <f t="shared" ref="J46:S47" si="60">J47</f>
        <v>0</v>
      </c>
      <c r="K46" s="376">
        <f t="shared" si="60"/>
        <v>0</v>
      </c>
      <c r="L46" s="371">
        <f t="shared" si="60"/>
        <v>0</v>
      </c>
      <c r="M46" s="242">
        <f t="shared" si="60"/>
        <v>0</v>
      </c>
      <c r="N46" s="243">
        <f t="shared" si="60"/>
        <v>0</v>
      </c>
      <c r="O46" s="243">
        <f t="shared" si="60"/>
        <v>0</v>
      </c>
      <c r="P46" s="243">
        <f t="shared" si="60"/>
        <v>0</v>
      </c>
      <c r="Q46" s="243">
        <f t="shared" si="60"/>
        <v>0</v>
      </c>
      <c r="R46" s="243">
        <f t="shared" si="60"/>
        <v>0</v>
      </c>
      <c r="S46" s="241">
        <f t="shared" si="60"/>
        <v>0</v>
      </c>
      <c r="T46" s="239">
        <f>SUM(U46:AE46)</f>
        <v>40976</v>
      </c>
      <c r="U46" s="318">
        <f>U47</f>
        <v>0</v>
      </c>
      <c r="V46" s="265">
        <f t="shared" ref="V46:AE46" si="61">V47</f>
        <v>0</v>
      </c>
      <c r="W46" s="376">
        <f t="shared" si="61"/>
        <v>0</v>
      </c>
      <c r="X46" s="371">
        <f t="shared" si="61"/>
        <v>0</v>
      </c>
      <c r="Y46" s="242">
        <f t="shared" si="61"/>
        <v>1395</v>
      </c>
      <c r="Z46" s="243">
        <f t="shared" si="61"/>
        <v>0</v>
      </c>
      <c r="AA46" s="243">
        <f t="shared" si="61"/>
        <v>-4600</v>
      </c>
      <c r="AB46" s="243">
        <f t="shared" si="61"/>
        <v>44181</v>
      </c>
      <c r="AC46" s="243">
        <f t="shared" si="61"/>
        <v>0</v>
      </c>
      <c r="AD46" s="243">
        <f t="shared" si="61"/>
        <v>0</v>
      </c>
      <c r="AE46" s="241">
        <f t="shared" si="61"/>
        <v>0</v>
      </c>
      <c r="AF46" s="46">
        <f>SUM(AG46:AQ46)</f>
        <v>40976</v>
      </c>
      <c r="AG46" s="318">
        <f>AG47</f>
        <v>0</v>
      </c>
      <c r="AH46" s="265">
        <f t="shared" ref="AH46" si="62">AH47</f>
        <v>0</v>
      </c>
      <c r="AI46" s="376">
        <f t="shared" ref="AI46" si="63">AI47</f>
        <v>0</v>
      </c>
      <c r="AJ46" s="371">
        <f t="shared" ref="AJ46" si="64">AJ47</f>
        <v>0</v>
      </c>
      <c r="AK46" s="242">
        <f t="shared" ref="AK46" si="65">AK47</f>
        <v>1395</v>
      </c>
      <c r="AL46" s="243">
        <f t="shared" ref="AL46" si="66">AL47</f>
        <v>0</v>
      </c>
      <c r="AM46" s="243">
        <f t="shared" ref="AM46" si="67">AM47</f>
        <v>-4600</v>
      </c>
      <c r="AN46" s="243">
        <f t="shared" ref="AN46" si="68">AN47</f>
        <v>44181</v>
      </c>
      <c r="AO46" s="243">
        <f t="shared" ref="AO46" si="69">AO47</f>
        <v>0</v>
      </c>
      <c r="AP46" s="243">
        <f t="shared" ref="AP46" si="70">AP47</f>
        <v>0</v>
      </c>
      <c r="AQ46" s="241">
        <f t="shared" ref="AQ46" si="71">AQ47</f>
        <v>0</v>
      </c>
    </row>
    <row r="47" spans="1:45" s="192" customFormat="1" ht="24.75" customHeight="1" x14ac:dyDescent="0.25">
      <c r="A47" s="539">
        <v>92</v>
      </c>
      <c r="B47" s="540"/>
      <c r="C47" s="372"/>
      <c r="D47" s="537" t="s">
        <v>112</v>
      </c>
      <c r="E47" s="537"/>
      <c r="F47" s="537"/>
      <c r="G47" s="538"/>
      <c r="H47" s="239">
        <f t="shared" si="59"/>
        <v>0</v>
      </c>
      <c r="I47" s="318">
        <f>I48</f>
        <v>0</v>
      </c>
      <c r="J47" s="265">
        <f t="shared" si="60"/>
        <v>0</v>
      </c>
      <c r="K47" s="241">
        <f t="shared" si="60"/>
        <v>0</v>
      </c>
      <c r="L47" s="306">
        <f t="shared" si="60"/>
        <v>0</v>
      </c>
      <c r="M47" s="242">
        <f t="shared" si="60"/>
        <v>0</v>
      </c>
      <c r="N47" s="243">
        <f t="shared" si="60"/>
        <v>0</v>
      </c>
      <c r="O47" s="243">
        <f t="shared" si="60"/>
        <v>0</v>
      </c>
      <c r="P47" s="243">
        <f t="shared" si="60"/>
        <v>0</v>
      </c>
      <c r="Q47" s="243">
        <f t="shared" si="60"/>
        <v>0</v>
      </c>
      <c r="R47" s="243">
        <f t="shared" si="60"/>
        <v>0</v>
      </c>
      <c r="S47" s="241">
        <f t="shared" si="60"/>
        <v>0</v>
      </c>
      <c r="T47" s="239">
        <f>SUM(U47:AE47)</f>
        <v>40976</v>
      </c>
      <c r="U47" s="318">
        <f>'Ad-2. UNOS prihoda'!U111</f>
        <v>0</v>
      </c>
      <c r="V47" s="265">
        <f>'Ad-2. UNOS prihoda'!V111</f>
        <v>0</v>
      </c>
      <c r="W47" s="241">
        <f>'Ad-2. UNOS prihoda'!W111</f>
        <v>0</v>
      </c>
      <c r="X47" s="306">
        <f>'Ad-2. UNOS prihoda'!X111</f>
        <v>0</v>
      </c>
      <c r="Y47" s="242">
        <f>'Ad-2. UNOS prihoda'!Y111</f>
        <v>1395</v>
      </c>
      <c r="Z47" s="243">
        <f>'Ad-2. UNOS prihoda'!Z111</f>
        <v>0</v>
      </c>
      <c r="AA47" s="243">
        <f>'Ad-2. UNOS prihoda'!AA111</f>
        <v>-4600</v>
      </c>
      <c r="AB47" s="243">
        <f>'Ad-2. UNOS prihoda'!AB111</f>
        <v>44181</v>
      </c>
      <c r="AC47" s="243">
        <f>'Ad-2. UNOS prihoda'!AC111</f>
        <v>0</v>
      </c>
      <c r="AD47" s="243">
        <f>'Ad-2. UNOS prihoda'!AD111</f>
        <v>0</v>
      </c>
      <c r="AE47" s="241">
        <f>'Ad-2. UNOS prihoda'!AE111</f>
        <v>0</v>
      </c>
      <c r="AF47" s="46">
        <f>SUM(AG47:AQ47)</f>
        <v>40976</v>
      </c>
      <c r="AG47" s="318">
        <f>'Ad-2. UNOS prihoda'!AG111</f>
        <v>0</v>
      </c>
      <c r="AH47" s="265">
        <f>'Ad-2. UNOS prihoda'!AH111</f>
        <v>0</v>
      </c>
      <c r="AI47" s="241">
        <f>'Ad-2. UNOS prihoda'!AI111</f>
        <v>0</v>
      </c>
      <c r="AJ47" s="306">
        <f>'Ad-2. UNOS prihoda'!AJ111</f>
        <v>0</v>
      </c>
      <c r="AK47" s="242">
        <f>'Ad-2. UNOS prihoda'!AK111</f>
        <v>1395</v>
      </c>
      <c r="AL47" s="243">
        <f>'Ad-2. UNOS prihoda'!AL111</f>
        <v>0</v>
      </c>
      <c r="AM47" s="243">
        <f>'Ad-2. UNOS prihoda'!AM111</f>
        <v>-4600</v>
      </c>
      <c r="AN47" s="243">
        <f>'Ad-2. UNOS prihoda'!AN111</f>
        <v>44181</v>
      </c>
      <c r="AO47" s="243">
        <f>'Ad-2. UNOS prihoda'!AO111</f>
        <v>0</v>
      </c>
      <c r="AP47" s="243">
        <f>'Ad-2. UNOS prihoda'!AP111</f>
        <v>0</v>
      </c>
      <c r="AQ47" s="241">
        <f>'Ad-2. UNOS prihoda'!AQ111</f>
        <v>0</v>
      </c>
    </row>
    <row r="48" spans="1:45" ht="18" customHeight="1" x14ac:dyDescent="0.25">
      <c r="A48" s="519">
        <v>922</v>
      </c>
      <c r="B48" s="520"/>
      <c r="C48" s="520"/>
      <c r="D48" s="521" t="s">
        <v>113</v>
      </c>
      <c r="E48" s="521"/>
      <c r="F48" s="521"/>
      <c r="G48" s="521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9">
        <f>'Ad-2. UNOS prihoda'!L112</f>
        <v>0</v>
      </c>
      <c r="M48" s="292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40976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9">
        <f>'Ad-2. UNOS prihoda'!X112</f>
        <v>0</v>
      </c>
      <c r="Y48" s="292">
        <f>'Ad-2. UNOS prihoda'!Y112</f>
        <v>1395</v>
      </c>
      <c r="Z48" s="30">
        <f>'Ad-2. UNOS prihoda'!Z112</f>
        <v>0</v>
      </c>
      <c r="AA48" s="30">
        <f>'Ad-2. UNOS prihoda'!AA112</f>
        <v>-4600</v>
      </c>
      <c r="AB48" s="30">
        <f>'Ad-2. UNOS prihoda'!AB112</f>
        <v>44181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3">
        <f>SUM(AG48:AQ48)</f>
        <v>40976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9">
        <f>'Ad-2. UNOS prihoda'!AJ112</f>
        <v>0</v>
      </c>
      <c r="AK48" s="292">
        <f>'Ad-2. UNOS prihoda'!AK112</f>
        <v>1395</v>
      </c>
      <c r="AL48" s="30">
        <f>'Ad-2. UNOS prihoda'!AL112</f>
        <v>0</v>
      </c>
      <c r="AM48" s="30">
        <f>'Ad-2. UNOS prihoda'!AM112</f>
        <v>-4600</v>
      </c>
      <c r="AN48" s="30">
        <f>'Ad-2. UNOS prihoda'!AN112</f>
        <v>44181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11" customFormat="1" ht="20.100000000000001" customHeight="1" x14ac:dyDescent="0.25">
      <c r="A49" s="431"/>
      <c r="B49" s="431"/>
      <c r="C49" s="372"/>
      <c r="D49" s="432"/>
      <c r="E49" s="432"/>
      <c r="F49" s="432"/>
      <c r="G49" s="432"/>
      <c r="H49" s="93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93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93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11" priority="75">
      <formula>LEN(TRIM(A15))=0</formula>
    </cfRule>
  </conditionalFormatting>
  <conditionalFormatting sqref="I27:S27 I25:O25 Q25:S25">
    <cfRule type="containsBlanks" dxfId="310" priority="74">
      <formula>LEN(TRIM(I25))=0</formula>
    </cfRule>
  </conditionalFormatting>
  <conditionalFormatting sqref="I30:S30">
    <cfRule type="containsBlanks" dxfId="309" priority="64">
      <formula>LEN(TRIM(I30))=0</formula>
    </cfRule>
  </conditionalFormatting>
  <conditionalFormatting sqref="I28:S28">
    <cfRule type="containsBlanks" dxfId="308" priority="62">
      <formula>LEN(TRIM(I28))=0</formula>
    </cfRule>
  </conditionalFormatting>
  <conditionalFormatting sqref="I43:S43">
    <cfRule type="containsBlanks" dxfId="307" priority="47">
      <formula>LEN(TRIM(I43))=0</formula>
    </cfRule>
  </conditionalFormatting>
  <conditionalFormatting sqref="I35:S38">
    <cfRule type="containsBlanks" dxfId="306" priority="42">
      <formula>LEN(TRIM(I35))=0</formula>
    </cfRule>
  </conditionalFormatting>
  <conditionalFormatting sqref="M18">
    <cfRule type="containsBlanks" dxfId="305" priority="38">
      <formula>LEN(TRIM(M18))=0</formula>
    </cfRule>
  </conditionalFormatting>
  <conditionalFormatting sqref="P25">
    <cfRule type="containsBlanks" dxfId="304" priority="37">
      <formula>LEN(TRIM(P25))=0</formula>
    </cfRule>
  </conditionalFormatting>
  <conditionalFormatting sqref="I17:S17">
    <cfRule type="containsBlanks" dxfId="303" priority="36">
      <formula>LEN(TRIM(I17))=0</formula>
    </cfRule>
  </conditionalFormatting>
  <conditionalFormatting sqref="H10:V10">
    <cfRule type="cellIs" dxfId="302" priority="32" operator="notEqual">
      <formula>0</formula>
    </cfRule>
  </conditionalFormatting>
  <conditionalFormatting sqref="A8 H8 T8">
    <cfRule type="cellIs" dxfId="301" priority="14" operator="notEqual">
      <formula>0</formula>
    </cfRule>
  </conditionalFormatting>
  <conditionalFormatting sqref="H10:AQ10">
    <cfRule type="notContainsBlanks" dxfId="300" priority="12">
      <formula>LEN(TRIM(H10))&gt;0</formula>
    </cfRule>
  </conditionalFormatting>
  <conditionalFormatting sqref="I33:S33">
    <cfRule type="containsBlanks" dxfId="299" priority="11">
      <formula>LEN(TRIM(I33))=0</formula>
    </cfRule>
  </conditionalFormatting>
  <conditionalFormatting sqref="I32:S32">
    <cfRule type="containsBlanks" dxfId="298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L107" activePane="bottomRight" state="frozen"/>
      <selection activeCell="A31" sqref="A31"/>
      <selection pane="topRight" activeCell="A31" sqref="A31"/>
      <selection pane="bottomLeft" activeCell="A31" sqref="A31"/>
      <selection pane="bottomRight" activeCell="W48" sqref="W48"/>
    </sheetView>
  </sheetViews>
  <sheetFormatPr defaultColWidth="9.140625" defaultRowHeight="0" customHeight="1" zeroHeight="1" x14ac:dyDescent="0.25"/>
  <cols>
    <col min="1" max="2" width="2.42578125" style="332" customWidth="1"/>
    <col min="3" max="3" width="6.7109375" style="332" bestFit="1" customWidth="1"/>
    <col min="4" max="4" width="10.5703125" style="333" customWidth="1"/>
    <col min="5" max="5" width="0.85546875" style="333" customWidth="1"/>
    <col min="6" max="6" width="13.85546875" style="333" customWidth="1"/>
    <col min="7" max="7" width="16" style="333" customWidth="1"/>
    <col min="8" max="8" width="16.5703125" style="171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8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45" customHeight="1" x14ac:dyDescent="0.3">
      <c r="A2" s="530" t="s">
        <v>61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45" ht="22.5" customHeight="1" x14ac:dyDescent="0.3"/>
    <row r="4" spans="1:45" ht="14.25" x14ac:dyDescent="0.25">
      <c r="H4" s="334"/>
      <c r="I4" s="525" t="s">
        <v>107</v>
      </c>
      <c r="J4" s="526" t="s">
        <v>107</v>
      </c>
      <c r="K4" s="527"/>
      <c r="L4" s="525" t="s">
        <v>108</v>
      </c>
      <c r="M4" s="526"/>
      <c r="N4" s="526"/>
      <c r="O4" s="526"/>
      <c r="P4" s="526"/>
      <c r="Q4" s="526"/>
      <c r="R4" s="526"/>
      <c r="S4" s="527"/>
      <c r="T4" s="251"/>
      <c r="U4" s="525" t="s">
        <v>107</v>
      </c>
      <c r="V4" s="526" t="s">
        <v>107</v>
      </c>
      <c r="W4" s="527"/>
      <c r="X4" s="525" t="s">
        <v>108</v>
      </c>
      <c r="Y4" s="526"/>
      <c r="Z4" s="526"/>
      <c r="AA4" s="526"/>
      <c r="AB4" s="526"/>
      <c r="AC4" s="526"/>
      <c r="AD4" s="526"/>
      <c r="AE4" s="527"/>
      <c r="AF4" s="251"/>
      <c r="AG4" s="525" t="s">
        <v>107</v>
      </c>
      <c r="AH4" s="526" t="s">
        <v>107</v>
      </c>
      <c r="AI4" s="527"/>
      <c r="AJ4" s="525" t="s">
        <v>108</v>
      </c>
      <c r="AK4" s="526"/>
      <c r="AL4" s="526"/>
      <c r="AM4" s="526"/>
      <c r="AN4" s="526"/>
      <c r="AO4" s="526"/>
      <c r="AP4" s="526"/>
      <c r="AQ4" s="527"/>
    </row>
    <row r="5" spans="1:45" s="187" customFormat="1" ht="57" customHeight="1" x14ac:dyDescent="0.25">
      <c r="A5" s="531" t="s">
        <v>47</v>
      </c>
      <c r="B5" s="532"/>
      <c r="C5" s="532"/>
      <c r="D5" s="532" t="s">
        <v>38</v>
      </c>
      <c r="E5" s="532"/>
      <c r="F5" s="532"/>
      <c r="G5" s="535"/>
      <c r="H5" s="528" t="str">
        <f>'1. Sažetak'!G20</f>
        <v>PLAN 
2018.</v>
      </c>
      <c r="I5" s="335" t="s">
        <v>150</v>
      </c>
      <c r="J5" s="336" t="s">
        <v>94</v>
      </c>
      <c r="K5" s="337" t="s">
        <v>152</v>
      </c>
      <c r="L5" s="338" t="s">
        <v>95</v>
      </c>
      <c r="M5" s="339" t="s">
        <v>79</v>
      </c>
      <c r="N5" s="339" t="s">
        <v>41</v>
      </c>
      <c r="O5" s="339" t="s">
        <v>154</v>
      </c>
      <c r="P5" s="339" t="s">
        <v>151</v>
      </c>
      <c r="Q5" s="339" t="s">
        <v>42</v>
      </c>
      <c r="R5" s="339" t="s">
        <v>43</v>
      </c>
      <c r="S5" s="340" t="s">
        <v>44</v>
      </c>
      <c r="T5" s="528" t="str">
        <f>'1. Sažetak'!H20</f>
        <v>POVEĆANJE / SMANJENJE</v>
      </c>
      <c r="U5" s="335" t="s">
        <v>150</v>
      </c>
      <c r="V5" s="336" t="s">
        <v>94</v>
      </c>
      <c r="W5" s="337" t="s">
        <v>152</v>
      </c>
      <c r="X5" s="338" t="s">
        <v>95</v>
      </c>
      <c r="Y5" s="339" t="s">
        <v>79</v>
      </c>
      <c r="Z5" s="339" t="s">
        <v>41</v>
      </c>
      <c r="AA5" s="339" t="s">
        <v>154</v>
      </c>
      <c r="AB5" s="339" t="s">
        <v>151</v>
      </c>
      <c r="AC5" s="339" t="s">
        <v>42</v>
      </c>
      <c r="AD5" s="339" t="s">
        <v>43</v>
      </c>
      <c r="AE5" s="340" t="s">
        <v>44</v>
      </c>
      <c r="AF5" s="523" t="str">
        <f>'1. Sažetak'!I20</f>
        <v>I. IZMJENA I DOPUNA 
PLANA 2018.</v>
      </c>
      <c r="AG5" s="335" t="s">
        <v>150</v>
      </c>
      <c r="AH5" s="336" t="s">
        <v>94</v>
      </c>
      <c r="AI5" s="337" t="s">
        <v>152</v>
      </c>
      <c r="AJ5" s="338" t="s">
        <v>95</v>
      </c>
      <c r="AK5" s="339" t="s">
        <v>79</v>
      </c>
      <c r="AL5" s="339" t="s">
        <v>41</v>
      </c>
      <c r="AM5" s="339" t="s">
        <v>154</v>
      </c>
      <c r="AN5" s="339" t="s">
        <v>151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 x14ac:dyDescent="0.3">
      <c r="A6" s="533"/>
      <c r="B6" s="534"/>
      <c r="C6" s="534"/>
      <c r="D6" s="534"/>
      <c r="E6" s="534"/>
      <c r="F6" s="534"/>
      <c r="G6" s="536"/>
      <c r="H6" s="529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29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24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 x14ac:dyDescent="0.35">
      <c r="A7" s="541">
        <v>1</v>
      </c>
      <c r="B7" s="542"/>
      <c r="C7" s="542"/>
      <c r="D7" s="542"/>
      <c r="E7" s="542"/>
      <c r="F7" s="542"/>
      <c r="G7" s="543"/>
      <c r="H7" s="252" t="s">
        <v>155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155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155</v>
      </c>
      <c r="AG7" s="346">
        <v>3</v>
      </c>
      <c r="AH7" s="43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 x14ac:dyDescent="0.3">
      <c r="A8" s="551"/>
      <c r="B8" s="552"/>
      <c r="C8" s="552"/>
      <c r="D8" s="552"/>
      <c r="E8" s="552"/>
      <c r="F8" s="552"/>
      <c r="G8" s="553"/>
      <c r="H8" s="351"/>
      <c r="I8" s="516">
        <f>SUM(I9:K9)</f>
        <v>517365</v>
      </c>
      <c r="J8" s="517">
        <f>SUM(J9:L9)</f>
        <v>3565165</v>
      </c>
      <c r="K8" s="518"/>
      <c r="L8" s="352">
        <f>L9</f>
        <v>3092800</v>
      </c>
      <c r="M8" s="517">
        <f>SUM(M9:S9)</f>
        <v>298000</v>
      </c>
      <c r="N8" s="517"/>
      <c r="O8" s="517"/>
      <c r="P8" s="517"/>
      <c r="Q8" s="517"/>
      <c r="R8" s="517"/>
      <c r="S8" s="518"/>
      <c r="T8" s="351"/>
      <c r="U8" s="516">
        <f>SUM(U9:W9)</f>
        <v>-12600</v>
      </c>
      <c r="V8" s="517">
        <f>SUM(V9:X9)</f>
        <v>-12600</v>
      </c>
      <c r="W8" s="518"/>
      <c r="X8" s="352">
        <f>X9</f>
        <v>0</v>
      </c>
      <c r="Y8" s="517">
        <f>SUM(Y9:AE9)</f>
        <v>51814</v>
      </c>
      <c r="Z8" s="517"/>
      <c r="AA8" s="517"/>
      <c r="AB8" s="517"/>
      <c r="AC8" s="517"/>
      <c r="AD8" s="517"/>
      <c r="AE8" s="518"/>
      <c r="AF8" s="164"/>
      <c r="AG8" s="516">
        <f>SUM(AG9:AI9)</f>
        <v>504765</v>
      </c>
      <c r="AH8" s="517">
        <f>SUM(AH9:AJ9)</f>
        <v>3552565</v>
      </c>
      <c r="AI8" s="518"/>
      <c r="AJ8" s="352">
        <f>AJ9</f>
        <v>3092800</v>
      </c>
      <c r="AK8" s="517">
        <f>SUM(AK9:AQ9)</f>
        <v>349814</v>
      </c>
      <c r="AL8" s="517"/>
      <c r="AM8" s="517"/>
      <c r="AN8" s="517"/>
      <c r="AO8" s="517"/>
      <c r="AP8" s="517"/>
      <c r="AQ8" s="518"/>
    </row>
    <row r="9" spans="1:45" s="192" customFormat="1" ht="30.75" customHeight="1" x14ac:dyDescent="0.3">
      <c r="A9" s="395"/>
      <c r="B9" s="544" t="str">
        <f>'1. Sažetak'!B6:E6</f>
        <v>OSNOVNA ŠKOLA BREZNIČKI HUM</v>
      </c>
      <c r="C9" s="544"/>
      <c r="D9" s="544"/>
      <c r="E9" s="544"/>
      <c r="F9" s="544"/>
      <c r="G9" s="545"/>
      <c r="H9" s="354">
        <f>SUM(I9:S9)</f>
        <v>3908165</v>
      </c>
      <c r="I9" s="355">
        <f t="shared" ref="I9:S9" si="0">I13+I91+I104+I110</f>
        <v>45000</v>
      </c>
      <c r="J9" s="356">
        <f t="shared" si="0"/>
        <v>432000</v>
      </c>
      <c r="K9" s="357">
        <f t="shared" si="0"/>
        <v>40365</v>
      </c>
      <c r="L9" s="358">
        <f t="shared" si="0"/>
        <v>3092800</v>
      </c>
      <c r="M9" s="359">
        <f t="shared" si="0"/>
        <v>15000</v>
      </c>
      <c r="N9" s="360">
        <f t="shared" si="0"/>
        <v>280000</v>
      </c>
      <c r="O9" s="360">
        <f t="shared" si="0"/>
        <v>0</v>
      </c>
      <c r="P9" s="360">
        <f t="shared" si="0"/>
        <v>0</v>
      </c>
      <c r="Q9" s="360">
        <f t="shared" si="0"/>
        <v>0</v>
      </c>
      <c r="R9" s="360">
        <f t="shared" si="0"/>
        <v>3000</v>
      </c>
      <c r="S9" s="357">
        <f t="shared" si="0"/>
        <v>0</v>
      </c>
      <c r="T9" s="354">
        <f>SUM(U9:AE9)</f>
        <v>39214</v>
      </c>
      <c r="U9" s="355">
        <f t="shared" ref="U9:AE9" si="1">U13+U91+U104+U110</f>
        <v>0</v>
      </c>
      <c r="V9" s="356">
        <f t="shared" si="1"/>
        <v>-12600</v>
      </c>
      <c r="W9" s="357">
        <f t="shared" si="1"/>
        <v>0</v>
      </c>
      <c r="X9" s="358">
        <f t="shared" si="1"/>
        <v>0</v>
      </c>
      <c r="Y9" s="359">
        <f t="shared" si="1"/>
        <v>1395</v>
      </c>
      <c r="Z9" s="360">
        <f t="shared" si="1"/>
        <v>0</v>
      </c>
      <c r="AA9" s="360">
        <f t="shared" si="1"/>
        <v>4600</v>
      </c>
      <c r="AB9" s="360">
        <f t="shared" si="1"/>
        <v>45819</v>
      </c>
      <c r="AC9" s="360">
        <f t="shared" si="1"/>
        <v>0</v>
      </c>
      <c r="AD9" s="360">
        <f t="shared" si="1"/>
        <v>0</v>
      </c>
      <c r="AE9" s="357">
        <f t="shared" si="1"/>
        <v>0</v>
      </c>
      <c r="AF9" s="354">
        <f>SUM(AG9:AQ9)</f>
        <v>3947379</v>
      </c>
      <c r="AG9" s="355">
        <f t="shared" ref="AG9:AQ9" si="2">AG13+AG91+AG104+AG110</f>
        <v>45000</v>
      </c>
      <c r="AH9" s="356">
        <f t="shared" si="2"/>
        <v>419400</v>
      </c>
      <c r="AI9" s="357">
        <f t="shared" si="2"/>
        <v>40365</v>
      </c>
      <c r="AJ9" s="358">
        <f t="shared" si="2"/>
        <v>3092800</v>
      </c>
      <c r="AK9" s="359">
        <f t="shared" si="2"/>
        <v>16395</v>
      </c>
      <c r="AL9" s="360">
        <f t="shared" si="2"/>
        <v>280000</v>
      </c>
      <c r="AM9" s="360">
        <f t="shared" si="2"/>
        <v>4600</v>
      </c>
      <c r="AN9" s="360">
        <f t="shared" si="2"/>
        <v>45819</v>
      </c>
      <c r="AO9" s="360">
        <f t="shared" si="2"/>
        <v>0</v>
      </c>
      <c r="AP9" s="360">
        <f t="shared" si="2"/>
        <v>3000</v>
      </c>
      <c r="AQ9" s="357">
        <f t="shared" si="2"/>
        <v>0</v>
      </c>
    </row>
    <row r="10" spans="1:45" s="192" customFormat="1" ht="36" x14ac:dyDescent="0.25">
      <c r="A10" s="548" t="s">
        <v>82</v>
      </c>
      <c r="B10" s="549"/>
      <c r="C10" s="549"/>
      <c r="D10" s="549"/>
      <c r="E10" s="549"/>
      <c r="F10" s="549"/>
      <c r="G10" s="550"/>
      <c r="H10" s="351" t="str">
        <f>IF('Ad-2. UNOS prihoda'!H9-'3. Plan rashoda i izdataka'!H12=0,"","Prihodi i rashodi nisu usklađeni s izvorima financiranja")</f>
        <v/>
      </c>
      <c r="I10" s="361" t="str">
        <f>IF('Ad-2. UNOS prihoda'!I9-'3. Plan rashoda i izdataka'!I12=0,"","Prihodi i rashodi nisu usklađeni s izvorima financiranja")</f>
        <v/>
      </c>
      <c r="J10" s="362" t="str">
        <f>IF('Ad-2. UNOS prihoda'!J9-'3. Plan rashoda i izdataka'!J12=0,"","Prihodi i rashodi nisu usklađeni s izvorima financiranja")</f>
        <v/>
      </c>
      <c r="K10" s="363" t="str">
        <f>IF('Ad-2. UNOS prihoda'!K9-'3. Plan rashoda i izdataka'!K12=0,"","Prihodi i rashodi nisu usklađeni s izvorima financiranja")</f>
        <v/>
      </c>
      <c r="L10" s="364" t="str">
        <f>IF('Ad-2. UNOS prihoda'!L9-'3. Plan rashoda i izdataka'!L12=0,"","Prihodi i rashodi nisu usklađeni s izvorima financiranja")</f>
        <v/>
      </c>
      <c r="M10" s="361" t="str">
        <f>IF('Ad-2. UNOS prihoda'!M9-'3. Plan rashoda i izdataka'!M12=0,"","Prihodi i rashodi nisu usklađeni s izvorima financiranja")</f>
        <v/>
      </c>
      <c r="N10" s="365" t="str">
        <f>IF('Ad-2. UNOS prihoda'!N9-'3. Plan rashoda i izdataka'!N12=0,"","Prihodi i rashodi nisu usklađeni s izvorima financiranja")</f>
        <v/>
      </c>
      <c r="O10" s="365" t="str">
        <f>IF('Ad-2. UNOS prihoda'!O9-'3. Plan rashoda i izdataka'!O12=0,"","Prihodi i rashodi nisu usklađeni s izvorima financiranja")</f>
        <v/>
      </c>
      <c r="P10" s="365" t="str">
        <f>IF('Ad-2. UNOS prihoda'!P9-'3. Plan rashoda i izdataka'!P12=0,"","Prihodi i rashodi nisu usklađeni s izvorima financiranja")</f>
        <v/>
      </c>
      <c r="Q10" s="365" t="str">
        <f>IF('Ad-2. UNOS prihoda'!Q9-'3. Plan rashoda i izdataka'!Q12=0,"","Prihodi i rashodi nisu usklađeni s izvorima financiranja")</f>
        <v/>
      </c>
      <c r="R10" s="365" t="str">
        <f>IF('Ad-2. UNOS prihoda'!R9-'3. Plan rashoda i izdataka'!R12=0,"","Prihodi i rashodi nisu usklađeni s izvorima financiranja")</f>
        <v/>
      </c>
      <c r="S10" s="363" t="str">
        <f>IF('Ad-2. UNOS prihoda'!S9-'3. Plan rashoda i izdataka'!S12=0,"","Prihodi i rashodi nisu usklađeni s izvorima financiranja")</f>
        <v/>
      </c>
      <c r="T10" s="351" t="str">
        <f>IF('Ad-2. UNOS prihoda'!T9-'3. Plan rashoda i izdataka'!T12=0,"","Prihodi i rashodi nisu usklađeni s izvorima financiranja")</f>
        <v/>
      </c>
      <c r="U10" s="361" t="str">
        <f>IF('Ad-2. UNOS prihoda'!U9-'3. Plan rashoda i izdataka'!U12=0,"","Prihodi i rashodi nisu usklađeni s izvorima financiranja")</f>
        <v/>
      </c>
      <c r="V10" s="362" t="str">
        <f>IF('Ad-2. UNOS prihoda'!V9-'3. Plan rashoda i izdataka'!V12=0,"","Prihodi i rashodi nisu usklađeni s izvorima financiranja")</f>
        <v/>
      </c>
      <c r="W10" s="363" t="str">
        <f>IF('Ad-2. UNOS prihoda'!W9-'3. Plan rashoda i izdataka'!W12=0,"","Prihodi i rashodi nisu usklađeni s izvorima financiranja")</f>
        <v/>
      </c>
      <c r="X10" s="364" t="str">
        <f>IF('Ad-2. UNOS prihoda'!X9-'3. Plan rashoda i izdataka'!X12=0,"","Prihodi i rashodi nisu usklađeni s izvorima financiranja")</f>
        <v/>
      </c>
      <c r="Y10" s="361" t="str">
        <f>IF('Ad-2. UNOS prihoda'!Y9-'3. Plan rashoda i izdataka'!Y12=0,"","Prihodi i rashodi nisu usklađeni s izvorima financiranja")</f>
        <v/>
      </c>
      <c r="Z10" s="365" t="str">
        <f>IF('Ad-2. UNOS prihoda'!Z9-'3. Plan rashoda i izdataka'!Z12=0,"","Prihodi i rashodi nisu usklađeni s izvorima financiranja")</f>
        <v/>
      </c>
      <c r="AA10" s="365" t="str">
        <f>IF('Ad-2. UNOS prihoda'!AA9-'3. Plan rashoda i izdataka'!AA12=0,"","Prihodi i rashodi nisu usklađeni s izvorima financiranja")</f>
        <v/>
      </c>
      <c r="AB10" s="365" t="str">
        <f>IF('Ad-2. UNOS prihoda'!AB9-'3. Plan rashoda i izdataka'!AB12=0,"","Prihodi i rashodi nisu usklađeni s izvorima financiranja")</f>
        <v/>
      </c>
      <c r="AC10" s="365" t="str">
        <f>IF('Ad-2. UNOS prihoda'!AC9-'3. Plan rashoda i izdataka'!AC12=0,"","Prihodi i rashodi nisu usklađeni s izvorima financiranja")</f>
        <v/>
      </c>
      <c r="AD10" s="365" t="str">
        <f>IF('Ad-2. UNOS prihoda'!AD9-'3. Plan rashoda i izdataka'!AD12=0,"","Prihodi i rashodi nisu usklađeni s izvorima financiranja")</f>
        <v/>
      </c>
      <c r="AE10" s="363" t="str">
        <f>IF('Ad-2. UNOS prihoda'!AE9-'3. Plan rashoda i izdataka'!AE12=0,"","Prihodi i rashodi nisu usklađeni s izvorima financiranja")</f>
        <v/>
      </c>
      <c r="AF10" s="351" t="str">
        <f>IF('Ad-2. UNOS prihoda'!AF9-'3. Plan rashoda i izdataka'!AF12=0,"","Prihodi i rashodi nisu usklađeni s izvorima financiranja")</f>
        <v/>
      </c>
      <c r="AG10" s="361" t="str">
        <f>IF('Ad-2. UNOS prihoda'!AG9-'3. Plan rashoda i izdataka'!AG12=0,"","Prihodi i rashodi nisu usklađeni s izvorima financiranja")</f>
        <v/>
      </c>
      <c r="AH10" s="362" t="str">
        <f>IF('Ad-2. UNOS prihoda'!AH9-'3. Plan rashoda i izdataka'!AH12=0,"","Prihodi i rashodi nisu usklađeni s izvorima financiranja")</f>
        <v/>
      </c>
      <c r="AI10" s="363" t="str">
        <f>IF('Ad-2. UNOS prihoda'!AI9-'3. Plan rashoda i izdataka'!AI12=0,"","Prihodi i rashodi nisu usklađeni s izvorima financiranja")</f>
        <v/>
      </c>
      <c r="AJ10" s="364" t="str">
        <f>IF('Ad-2. UNOS prihoda'!AJ9-'3. Plan rashoda i izdataka'!AJ12=0,"","Prihodi i rashodi nisu usklađeni s izvorima financiranja")</f>
        <v/>
      </c>
      <c r="AK10" s="361" t="str">
        <f>IF('Ad-2. UNOS prihoda'!AK9-'3. Plan rashoda i izdataka'!AK12=0,"","Prihodi i rashodi nisu usklađeni s izvorima financiranja")</f>
        <v/>
      </c>
      <c r="AL10" s="365" t="str">
        <f>IF('Ad-2. UNOS prihoda'!AL9-'3. Plan rashoda i izdataka'!AL12=0,"","Prihodi i rashodi nisu usklađeni s izvorima financiranja")</f>
        <v/>
      </c>
      <c r="AM10" s="365" t="str">
        <f>IF('Ad-2. UNOS prihoda'!AM9-'3. Plan rashoda i izdataka'!AM12=0,"","Prihodi i rashodi nisu usklađeni s izvorima financiranja")</f>
        <v/>
      </c>
      <c r="AN10" s="365" t="str">
        <f>IF('Ad-2. UNOS prihoda'!AN9-'3. Plan rashoda i izdataka'!AN12=0,"","Prihodi i rashodi nisu usklađeni s izvorima financiranja")</f>
        <v/>
      </c>
      <c r="AO10" s="365" t="str">
        <f>IF('Ad-2. UNOS prihoda'!AO9-'3. Plan rashoda i izdataka'!AO12=0,"","Prihodi i rashodi nisu usklađeni s izvorima financiranja")</f>
        <v/>
      </c>
      <c r="AP10" s="365" t="str">
        <f>IF('Ad-2. UNOS prihoda'!AP9-'3. Plan rashoda i izdataka'!AP12=0,"","Prihodi i rashodi nisu usklađeni s izvorima financiranja")</f>
        <v/>
      </c>
      <c r="AQ10" s="363" t="str">
        <f>IF('Ad-2. UNOS prihoda'!AQ9-'3. Plan rashoda i izdataka'!AQ12=0,"","Prihodi i rashodi nisu usklađeni s izvorima financiranja")</f>
        <v/>
      </c>
    </row>
    <row r="11" spans="1:45" s="191" customFormat="1" ht="13.5" customHeight="1" x14ac:dyDescent="0.3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67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67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 x14ac:dyDescent="0.3">
      <c r="A12" s="546" t="s">
        <v>73</v>
      </c>
      <c r="B12" s="547"/>
      <c r="C12" s="547"/>
      <c r="D12" s="547"/>
      <c r="E12" s="547"/>
      <c r="F12" s="547"/>
      <c r="G12" s="547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7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7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 x14ac:dyDescent="0.3">
      <c r="A13" s="320">
        <v>6</v>
      </c>
      <c r="B13" s="210"/>
      <c r="C13" s="368"/>
      <c r="D13" s="537" t="s">
        <v>48</v>
      </c>
      <c r="E13" s="537"/>
      <c r="F13" s="537"/>
      <c r="G13" s="538"/>
      <c r="H13" s="239">
        <f t="shared" ref="H13:H74" si="3">SUM(I13:S13)</f>
        <v>3905165</v>
      </c>
      <c r="I13" s="318">
        <f t="shared" ref="I13:S13" si="4">I14+I49+I60+I67+I81+I86</f>
        <v>45000</v>
      </c>
      <c r="J13" s="265">
        <f t="shared" si="4"/>
        <v>432000</v>
      </c>
      <c r="K13" s="241">
        <f t="shared" si="4"/>
        <v>40365</v>
      </c>
      <c r="L13" s="371">
        <f t="shared" si="4"/>
        <v>3092800</v>
      </c>
      <c r="M13" s="242">
        <f t="shared" si="4"/>
        <v>15000</v>
      </c>
      <c r="N13" s="243">
        <f t="shared" si="4"/>
        <v>280000</v>
      </c>
      <c r="O13" s="243">
        <f t="shared" si="4"/>
        <v>0</v>
      </c>
      <c r="P13" s="243">
        <f t="shared" si="4"/>
        <v>0</v>
      </c>
      <c r="Q13" s="243">
        <f t="shared" si="4"/>
        <v>0</v>
      </c>
      <c r="R13" s="243">
        <f t="shared" si="4"/>
        <v>0</v>
      </c>
      <c r="S13" s="241">
        <f t="shared" si="4"/>
        <v>0</v>
      </c>
      <c r="T13" s="239">
        <f t="shared" ref="T13:T74" si="5">SUM(U13:AE13)</f>
        <v>-1762</v>
      </c>
      <c r="U13" s="318">
        <f t="shared" ref="U13:AE13" si="6">U14+U49+U60+U67+U81+U86</f>
        <v>0</v>
      </c>
      <c r="V13" s="265">
        <f t="shared" si="6"/>
        <v>-12600</v>
      </c>
      <c r="W13" s="241">
        <f t="shared" si="6"/>
        <v>0</v>
      </c>
      <c r="X13" s="371">
        <f t="shared" si="6"/>
        <v>0</v>
      </c>
      <c r="Y13" s="242">
        <f t="shared" si="6"/>
        <v>0</v>
      </c>
      <c r="Z13" s="243">
        <f t="shared" si="6"/>
        <v>0</v>
      </c>
      <c r="AA13" s="243">
        <f t="shared" si="6"/>
        <v>9200</v>
      </c>
      <c r="AB13" s="243">
        <f t="shared" si="6"/>
        <v>1638</v>
      </c>
      <c r="AC13" s="243">
        <f t="shared" si="6"/>
        <v>0</v>
      </c>
      <c r="AD13" s="243">
        <f t="shared" si="6"/>
        <v>0</v>
      </c>
      <c r="AE13" s="241">
        <f t="shared" si="6"/>
        <v>0</v>
      </c>
      <c r="AF13" s="239">
        <f t="shared" ref="AF13:AF74" si="7">SUM(AG13:AQ13)</f>
        <v>3903403</v>
      </c>
      <c r="AG13" s="318">
        <f t="shared" ref="AG13:AQ13" si="8">AG14+AG49+AG60+AG67+AG81+AG86</f>
        <v>45000</v>
      </c>
      <c r="AH13" s="265">
        <f t="shared" si="8"/>
        <v>419400</v>
      </c>
      <c r="AI13" s="241">
        <f t="shared" si="8"/>
        <v>40365</v>
      </c>
      <c r="AJ13" s="371">
        <f t="shared" si="8"/>
        <v>3092800</v>
      </c>
      <c r="AK13" s="242">
        <f t="shared" si="8"/>
        <v>15000</v>
      </c>
      <c r="AL13" s="243">
        <f t="shared" si="8"/>
        <v>280000</v>
      </c>
      <c r="AM13" s="243">
        <f t="shared" si="8"/>
        <v>9200</v>
      </c>
      <c r="AN13" s="243">
        <f t="shared" si="8"/>
        <v>1638</v>
      </c>
      <c r="AO13" s="243">
        <f t="shared" si="8"/>
        <v>0</v>
      </c>
      <c r="AP13" s="243">
        <f t="shared" si="8"/>
        <v>0</v>
      </c>
      <c r="AQ13" s="241">
        <f t="shared" si="8"/>
        <v>0</v>
      </c>
      <c r="AR13" s="245"/>
      <c r="AS13" s="245"/>
    </row>
    <row r="14" spans="1:45" s="192" customFormat="1" ht="28.15" customHeight="1" x14ac:dyDescent="0.25">
      <c r="A14" s="539">
        <v>63</v>
      </c>
      <c r="B14" s="540"/>
      <c r="C14" s="372"/>
      <c r="D14" s="537" t="s">
        <v>49</v>
      </c>
      <c r="E14" s="537"/>
      <c r="F14" s="537"/>
      <c r="G14" s="538"/>
      <c r="H14" s="239">
        <f t="shared" si="3"/>
        <v>3133165</v>
      </c>
      <c r="I14" s="318">
        <f>I15+I18+I23+I30+I35+I44</f>
        <v>0</v>
      </c>
      <c r="J14" s="265">
        <f t="shared" ref="J14:S14" si="9">J15+J18+J23+J30+J35+J44</f>
        <v>0</v>
      </c>
      <c r="K14" s="241">
        <f t="shared" si="9"/>
        <v>40365</v>
      </c>
      <c r="L14" s="306">
        <f t="shared" si="9"/>
        <v>3092800</v>
      </c>
      <c r="M14" s="242">
        <f t="shared" si="9"/>
        <v>0</v>
      </c>
      <c r="N14" s="243">
        <f t="shared" si="9"/>
        <v>0</v>
      </c>
      <c r="O14" s="243">
        <f t="shared" si="9"/>
        <v>0</v>
      </c>
      <c r="P14" s="243">
        <f t="shared" si="9"/>
        <v>0</v>
      </c>
      <c r="Q14" s="243">
        <f t="shared" si="9"/>
        <v>0</v>
      </c>
      <c r="R14" s="243">
        <f t="shared" si="9"/>
        <v>0</v>
      </c>
      <c r="S14" s="241">
        <f t="shared" si="9"/>
        <v>0</v>
      </c>
      <c r="T14" s="239">
        <f t="shared" si="5"/>
        <v>10838</v>
      </c>
      <c r="U14" s="318">
        <f>U15+U18+U23+U30+U35+U44</f>
        <v>0</v>
      </c>
      <c r="V14" s="265">
        <f t="shared" ref="V14:AE14" si="10">V15+V18+V23+V30+V35+V44</f>
        <v>0</v>
      </c>
      <c r="W14" s="241">
        <f t="shared" si="10"/>
        <v>0</v>
      </c>
      <c r="X14" s="306">
        <f t="shared" si="10"/>
        <v>0</v>
      </c>
      <c r="Y14" s="242">
        <f t="shared" si="10"/>
        <v>0</v>
      </c>
      <c r="Z14" s="243">
        <f t="shared" si="10"/>
        <v>0</v>
      </c>
      <c r="AA14" s="243">
        <f t="shared" si="10"/>
        <v>9200</v>
      </c>
      <c r="AB14" s="243">
        <f t="shared" si="10"/>
        <v>1638</v>
      </c>
      <c r="AC14" s="243">
        <f t="shared" si="10"/>
        <v>0</v>
      </c>
      <c r="AD14" s="243">
        <f t="shared" si="10"/>
        <v>0</v>
      </c>
      <c r="AE14" s="241">
        <f t="shared" si="10"/>
        <v>0</v>
      </c>
      <c r="AF14" s="239">
        <f t="shared" si="7"/>
        <v>3144003</v>
      </c>
      <c r="AG14" s="318">
        <f>AG15+AG18+AG23+AG30+AG35+AG44</f>
        <v>0</v>
      </c>
      <c r="AH14" s="265">
        <f t="shared" ref="AH14:AQ14" si="11">AH15+AH18+AH23+AH30+AH35+AH44</f>
        <v>0</v>
      </c>
      <c r="AI14" s="241">
        <f t="shared" si="11"/>
        <v>40365</v>
      </c>
      <c r="AJ14" s="306">
        <f t="shared" si="11"/>
        <v>3092800</v>
      </c>
      <c r="AK14" s="242">
        <f t="shared" si="11"/>
        <v>0</v>
      </c>
      <c r="AL14" s="243">
        <f t="shared" si="11"/>
        <v>0</v>
      </c>
      <c r="AM14" s="243">
        <f t="shared" si="11"/>
        <v>9200</v>
      </c>
      <c r="AN14" s="243">
        <f t="shared" si="11"/>
        <v>1638</v>
      </c>
      <c r="AO14" s="243">
        <f t="shared" si="11"/>
        <v>0</v>
      </c>
      <c r="AP14" s="243">
        <f t="shared" si="11"/>
        <v>0</v>
      </c>
      <c r="AQ14" s="241">
        <f t="shared" si="11"/>
        <v>0</v>
      </c>
      <c r="AR14" s="245"/>
      <c r="AS14" s="245"/>
    </row>
    <row r="15" spans="1:45" s="192" customFormat="1" ht="15" customHeight="1" x14ac:dyDescent="0.25">
      <c r="A15" s="539">
        <v>631</v>
      </c>
      <c r="B15" s="540"/>
      <c r="C15" s="540"/>
      <c r="D15" s="537" t="s">
        <v>50</v>
      </c>
      <c r="E15" s="537"/>
      <c r="F15" s="537"/>
      <c r="G15" s="538"/>
      <c r="H15" s="239">
        <f t="shared" si="3"/>
        <v>0</v>
      </c>
      <c r="I15" s="318">
        <f>SUM(I16:I17)</f>
        <v>0</v>
      </c>
      <c r="J15" s="265">
        <f t="shared" ref="J15:S15" si="12">SUM(J16:J17)</f>
        <v>0</v>
      </c>
      <c r="K15" s="241">
        <f t="shared" si="12"/>
        <v>0</v>
      </c>
      <c r="L15" s="306">
        <f t="shared" si="12"/>
        <v>0</v>
      </c>
      <c r="M15" s="242">
        <f t="shared" si="12"/>
        <v>0</v>
      </c>
      <c r="N15" s="243">
        <f t="shared" si="12"/>
        <v>0</v>
      </c>
      <c r="O15" s="243">
        <f t="shared" si="12"/>
        <v>0</v>
      </c>
      <c r="P15" s="243">
        <f t="shared" si="12"/>
        <v>0</v>
      </c>
      <c r="Q15" s="243">
        <f t="shared" si="12"/>
        <v>0</v>
      </c>
      <c r="R15" s="243">
        <f t="shared" si="12"/>
        <v>0</v>
      </c>
      <c r="S15" s="241">
        <f t="shared" si="12"/>
        <v>0</v>
      </c>
      <c r="T15" s="239">
        <f t="shared" si="5"/>
        <v>0</v>
      </c>
      <c r="U15" s="318">
        <f>SUM(U16:U17)</f>
        <v>0</v>
      </c>
      <c r="V15" s="265">
        <f t="shared" ref="V15:AE15" si="13">SUM(V16:V17)</f>
        <v>0</v>
      </c>
      <c r="W15" s="241">
        <f t="shared" si="13"/>
        <v>0</v>
      </c>
      <c r="X15" s="306">
        <f t="shared" si="13"/>
        <v>0</v>
      </c>
      <c r="Y15" s="242">
        <f t="shared" si="13"/>
        <v>0</v>
      </c>
      <c r="Z15" s="243">
        <f t="shared" si="13"/>
        <v>0</v>
      </c>
      <c r="AA15" s="243">
        <f t="shared" si="13"/>
        <v>0</v>
      </c>
      <c r="AB15" s="243">
        <f t="shared" si="13"/>
        <v>0</v>
      </c>
      <c r="AC15" s="243">
        <f t="shared" si="13"/>
        <v>0</v>
      </c>
      <c r="AD15" s="243">
        <f t="shared" si="13"/>
        <v>0</v>
      </c>
      <c r="AE15" s="241">
        <f t="shared" si="13"/>
        <v>0</v>
      </c>
      <c r="AF15" s="239">
        <f t="shared" si="7"/>
        <v>0</v>
      </c>
      <c r="AG15" s="318">
        <f>SUM(AG16:AG17)</f>
        <v>0</v>
      </c>
      <c r="AH15" s="265">
        <f t="shared" ref="AH15:AQ15" si="14">SUM(AH16:AH17)</f>
        <v>0</v>
      </c>
      <c r="AI15" s="241">
        <f t="shared" si="14"/>
        <v>0</v>
      </c>
      <c r="AJ15" s="306">
        <f t="shared" si="14"/>
        <v>0</v>
      </c>
      <c r="AK15" s="242">
        <f t="shared" si="14"/>
        <v>0</v>
      </c>
      <c r="AL15" s="243">
        <f t="shared" si="14"/>
        <v>0</v>
      </c>
      <c r="AM15" s="243">
        <f t="shared" si="14"/>
        <v>0</v>
      </c>
      <c r="AN15" s="243">
        <f t="shared" si="14"/>
        <v>0</v>
      </c>
      <c r="AO15" s="243">
        <f t="shared" si="14"/>
        <v>0</v>
      </c>
      <c r="AP15" s="243">
        <f t="shared" si="14"/>
        <v>0</v>
      </c>
      <c r="AQ15" s="241">
        <f t="shared" si="14"/>
        <v>0</v>
      </c>
      <c r="AR15" s="245"/>
      <c r="AS15" s="245"/>
    </row>
    <row r="16" spans="1:45" s="199" customFormat="1" ht="15" customHeight="1" x14ac:dyDescent="0.25">
      <c r="A16" s="397"/>
      <c r="B16" s="387"/>
      <c r="C16" s="387" t="s">
        <v>164</v>
      </c>
      <c r="D16" s="557" t="s">
        <v>165</v>
      </c>
      <c r="E16" s="557"/>
      <c r="F16" s="557"/>
      <c r="G16" s="558"/>
      <c r="H16" s="388">
        <f t="shared" si="3"/>
        <v>0</v>
      </c>
      <c r="I16" s="55"/>
      <c r="J16" s="311"/>
      <c r="K16" s="57"/>
      <c r="L16" s="426"/>
      <c r="M16" s="291"/>
      <c r="N16" s="56"/>
      <c r="O16" s="327"/>
      <c r="P16" s="56"/>
      <c r="Q16" s="56"/>
      <c r="R16" s="56"/>
      <c r="S16" s="57"/>
      <c r="T16" s="388">
        <f t="shared" si="5"/>
        <v>0</v>
      </c>
      <c r="U16" s="55"/>
      <c r="V16" s="311"/>
      <c r="W16" s="57"/>
      <c r="X16" s="426"/>
      <c r="Y16" s="291"/>
      <c r="Z16" s="56"/>
      <c r="AA16" s="327"/>
      <c r="AB16" s="56"/>
      <c r="AC16" s="56"/>
      <c r="AD16" s="56"/>
      <c r="AE16" s="57"/>
      <c r="AF16" s="388">
        <f t="shared" si="7"/>
        <v>0</v>
      </c>
      <c r="AG16" s="55"/>
      <c r="AH16" s="311"/>
      <c r="AI16" s="57"/>
      <c r="AJ16" s="426"/>
      <c r="AK16" s="291"/>
      <c r="AL16" s="56"/>
      <c r="AM16" s="56">
        <f>O16+AA16</f>
        <v>0</v>
      </c>
      <c r="AN16" s="56"/>
      <c r="AO16" s="56"/>
      <c r="AP16" s="56"/>
      <c r="AQ16" s="57"/>
      <c r="AR16" s="389"/>
      <c r="AS16" s="389"/>
    </row>
    <row r="17" spans="1:45" s="199" customFormat="1" ht="15" customHeight="1" x14ac:dyDescent="0.25">
      <c r="A17" s="397"/>
      <c r="B17" s="387"/>
      <c r="C17" s="387">
        <v>63112</v>
      </c>
      <c r="D17" s="557" t="s">
        <v>166</v>
      </c>
      <c r="E17" s="557"/>
      <c r="F17" s="557"/>
      <c r="G17" s="558"/>
      <c r="H17" s="388">
        <f t="shared" si="3"/>
        <v>0</v>
      </c>
      <c r="I17" s="55"/>
      <c r="J17" s="311"/>
      <c r="K17" s="57"/>
      <c r="L17" s="426"/>
      <c r="M17" s="291"/>
      <c r="N17" s="56"/>
      <c r="O17" s="327"/>
      <c r="P17" s="56"/>
      <c r="Q17" s="56"/>
      <c r="R17" s="56"/>
      <c r="S17" s="57"/>
      <c r="T17" s="388">
        <f t="shared" si="5"/>
        <v>0</v>
      </c>
      <c r="U17" s="55"/>
      <c r="V17" s="311"/>
      <c r="W17" s="57"/>
      <c r="X17" s="426"/>
      <c r="Y17" s="291"/>
      <c r="Z17" s="56"/>
      <c r="AA17" s="327"/>
      <c r="AB17" s="56"/>
      <c r="AC17" s="56"/>
      <c r="AD17" s="56"/>
      <c r="AE17" s="57"/>
      <c r="AF17" s="388">
        <f t="shared" si="7"/>
        <v>0</v>
      </c>
      <c r="AG17" s="55"/>
      <c r="AH17" s="311"/>
      <c r="AI17" s="57"/>
      <c r="AJ17" s="426"/>
      <c r="AK17" s="291"/>
      <c r="AL17" s="56"/>
      <c r="AM17" s="56">
        <f>O17+AA17</f>
        <v>0</v>
      </c>
      <c r="AN17" s="56"/>
      <c r="AO17" s="56"/>
      <c r="AP17" s="56"/>
      <c r="AQ17" s="57"/>
      <c r="AR17" s="389"/>
      <c r="AS17" s="389"/>
    </row>
    <row r="18" spans="1:45" s="192" customFormat="1" ht="30" customHeight="1" x14ac:dyDescent="0.25">
      <c r="A18" s="539">
        <v>632</v>
      </c>
      <c r="B18" s="540"/>
      <c r="C18" s="540"/>
      <c r="D18" s="537" t="s">
        <v>51</v>
      </c>
      <c r="E18" s="537"/>
      <c r="F18" s="537"/>
      <c r="G18" s="538"/>
      <c r="H18" s="239">
        <f t="shared" si="3"/>
        <v>0</v>
      </c>
      <c r="I18" s="318">
        <f>SUM(I19:I22)</f>
        <v>0</v>
      </c>
      <c r="J18" s="265">
        <f t="shared" ref="J18:S18" si="15">SUM(J19:J22)</f>
        <v>0</v>
      </c>
      <c r="K18" s="241">
        <f t="shared" si="15"/>
        <v>0</v>
      </c>
      <c r="L18" s="306">
        <f t="shared" si="15"/>
        <v>0</v>
      </c>
      <c r="M18" s="242">
        <f t="shared" si="15"/>
        <v>0</v>
      </c>
      <c r="N18" s="243">
        <f t="shared" si="15"/>
        <v>0</v>
      </c>
      <c r="O18" s="243">
        <f t="shared" si="15"/>
        <v>0</v>
      </c>
      <c r="P18" s="243">
        <f t="shared" si="15"/>
        <v>0</v>
      </c>
      <c r="Q18" s="243">
        <f t="shared" si="15"/>
        <v>0</v>
      </c>
      <c r="R18" s="243">
        <f t="shared" si="15"/>
        <v>0</v>
      </c>
      <c r="S18" s="241">
        <f t="shared" si="15"/>
        <v>0</v>
      </c>
      <c r="T18" s="239">
        <f t="shared" si="5"/>
        <v>0</v>
      </c>
      <c r="U18" s="318">
        <f>SUM(U19:U22)</f>
        <v>0</v>
      </c>
      <c r="V18" s="265">
        <f t="shared" ref="V18:AE18" si="16">SUM(V19:V22)</f>
        <v>0</v>
      </c>
      <c r="W18" s="241">
        <f t="shared" si="16"/>
        <v>0</v>
      </c>
      <c r="X18" s="306">
        <f t="shared" si="16"/>
        <v>0</v>
      </c>
      <c r="Y18" s="242">
        <f t="shared" si="16"/>
        <v>0</v>
      </c>
      <c r="Z18" s="243">
        <f t="shared" si="16"/>
        <v>0</v>
      </c>
      <c r="AA18" s="243">
        <f t="shared" si="16"/>
        <v>0</v>
      </c>
      <c r="AB18" s="243">
        <f t="shared" si="16"/>
        <v>0</v>
      </c>
      <c r="AC18" s="243">
        <f t="shared" si="16"/>
        <v>0</v>
      </c>
      <c r="AD18" s="243">
        <f t="shared" si="16"/>
        <v>0</v>
      </c>
      <c r="AE18" s="241">
        <f t="shared" si="16"/>
        <v>0</v>
      </c>
      <c r="AF18" s="239">
        <f t="shared" si="7"/>
        <v>0</v>
      </c>
      <c r="AG18" s="318">
        <f>SUM(AG19:AG22)</f>
        <v>0</v>
      </c>
      <c r="AH18" s="265">
        <f t="shared" ref="AH18:AQ18" si="17">SUM(AH19:AH22)</f>
        <v>0</v>
      </c>
      <c r="AI18" s="241">
        <f t="shared" si="17"/>
        <v>0</v>
      </c>
      <c r="AJ18" s="306">
        <f t="shared" si="17"/>
        <v>0</v>
      </c>
      <c r="AK18" s="242">
        <f t="shared" si="17"/>
        <v>0</v>
      </c>
      <c r="AL18" s="243">
        <f t="shared" si="17"/>
        <v>0</v>
      </c>
      <c r="AM18" s="243">
        <f t="shared" si="17"/>
        <v>0</v>
      </c>
      <c r="AN18" s="243">
        <f t="shared" si="17"/>
        <v>0</v>
      </c>
      <c r="AO18" s="243">
        <f t="shared" si="17"/>
        <v>0</v>
      </c>
      <c r="AP18" s="243">
        <f t="shared" si="17"/>
        <v>0</v>
      </c>
      <c r="AQ18" s="241">
        <f t="shared" si="17"/>
        <v>0</v>
      </c>
      <c r="AR18" s="245"/>
      <c r="AS18" s="245"/>
    </row>
    <row r="19" spans="1:45" s="199" customFormat="1" ht="31.9" customHeight="1" x14ac:dyDescent="0.25">
      <c r="A19" s="397"/>
      <c r="B19" s="387"/>
      <c r="C19" s="387" t="s">
        <v>167</v>
      </c>
      <c r="D19" s="557" t="s">
        <v>168</v>
      </c>
      <c r="E19" s="557"/>
      <c r="F19" s="557"/>
      <c r="G19" s="558"/>
      <c r="H19" s="388">
        <f t="shared" si="3"/>
        <v>0</v>
      </c>
      <c r="I19" s="55"/>
      <c r="J19" s="311"/>
      <c r="K19" s="427"/>
      <c r="L19" s="426"/>
      <c r="M19" s="291"/>
      <c r="N19" s="56"/>
      <c r="O19" s="327"/>
      <c r="P19" s="327"/>
      <c r="Q19" s="56"/>
      <c r="R19" s="56"/>
      <c r="S19" s="57"/>
      <c r="T19" s="388">
        <f t="shared" si="5"/>
        <v>0</v>
      </c>
      <c r="U19" s="55"/>
      <c r="V19" s="311"/>
      <c r="W19" s="427"/>
      <c r="X19" s="426"/>
      <c r="Y19" s="291"/>
      <c r="Z19" s="56"/>
      <c r="AA19" s="327"/>
      <c r="AB19" s="327"/>
      <c r="AC19" s="56"/>
      <c r="AD19" s="56"/>
      <c r="AE19" s="57"/>
      <c r="AF19" s="388">
        <f t="shared" si="7"/>
        <v>0</v>
      </c>
      <c r="AG19" s="55"/>
      <c r="AH19" s="311"/>
      <c r="AI19" s="427"/>
      <c r="AJ19" s="426"/>
      <c r="AK19" s="291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9"/>
      <c r="AS19" s="389"/>
    </row>
    <row r="20" spans="1:45" s="199" customFormat="1" ht="29.45" customHeight="1" x14ac:dyDescent="0.25">
      <c r="A20" s="397"/>
      <c r="B20" s="387"/>
      <c r="C20" s="387">
        <v>63221</v>
      </c>
      <c r="D20" s="557" t="s">
        <v>169</v>
      </c>
      <c r="E20" s="557"/>
      <c r="F20" s="557"/>
      <c r="G20" s="558"/>
      <c r="H20" s="388">
        <f t="shared" si="3"/>
        <v>0</v>
      </c>
      <c r="I20" s="55"/>
      <c r="J20" s="311"/>
      <c r="K20" s="427"/>
      <c r="L20" s="426"/>
      <c r="M20" s="291"/>
      <c r="N20" s="56"/>
      <c r="O20" s="327"/>
      <c r="P20" s="327"/>
      <c r="Q20" s="56"/>
      <c r="R20" s="56"/>
      <c r="S20" s="57"/>
      <c r="T20" s="388">
        <f t="shared" si="5"/>
        <v>0</v>
      </c>
      <c r="U20" s="55"/>
      <c r="V20" s="311"/>
      <c r="W20" s="427"/>
      <c r="X20" s="426"/>
      <c r="Y20" s="291"/>
      <c r="Z20" s="56"/>
      <c r="AA20" s="327"/>
      <c r="AB20" s="327"/>
      <c r="AC20" s="56"/>
      <c r="AD20" s="56"/>
      <c r="AE20" s="57"/>
      <c r="AF20" s="388">
        <f t="shared" si="7"/>
        <v>0</v>
      </c>
      <c r="AG20" s="55"/>
      <c r="AH20" s="311"/>
      <c r="AI20" s="427"/>
      <c r="AJ20" s="426"/>
      <c r="AK20" s="291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9"/>
      <c r="AS20" s="389"/>
    </row>
    <row r="21" spans="1:45" s="199" customFormat="1" ht="14.25" x14ac:dyDescent="0.25">
      <c r="A21" s="397"/>
      <c r="B21" s="387"/>
      <c r="C21" s="387">
        <v>63231</v>
      </c>
      <c r="D21" s="557" t="s">
        <v>170</v>
      </c>
      <c r="E21" s="557"/>
      <c r="F21" s="557"/>
      <c r="G21" s="558"/>
      <c r="H21" s="388">
        <f t="shared" si="3"/>
        <v>0</v>
      </c>
      <c r="I21" s="55"/>
      <c r="J21" s="311"/>
      <c r="K21" s="427"/>
      <c r="L21" s="426"/>
      <c r="M21" s="291"/>
      <c r="N21" s="56"/>
      <c r="O21" s="327"/>
      <c r="P21" s="327"/>
      <c r="Q21" s="56"/>
      <c r="R21" s="56"/>
      <c r="S21" s="57"/>
      <c r="T21" s="388">
        <f t="shared" si="5"/>
        <v>0</v>
      </c>
      <c r="U21" s="55"/>
      <c r="V21" s="311"/>
      <c r="W21" s="427"/>
      <c r="X21" s="426"/>
      <c r="Y21" s="291"/>
      <c r="Z21" s="56"/>
      <c r="AA21" s="327"/>
      <c r="AB21" s="327"/>
      <c r="AC21" s="56"/>
      <c r="AD21" s="56"/>
      <c r="AE21" s="57"/>
      <c r="AF21" s="388">
        <f t="shared" si="7"/>
        <v>0</v>
      </c>
      <c r="AG21" s="55"/>
      <c r="AH21" s="311"/>
      <c r="AI21" s="427"/>
      <c r="AJ21" s="426"/>
      <c r="AK21" s="291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9"/>
      <c r="AS21" s="389"/>
    </row>
    <row r="22" spans="1:45" s="199" customFormat="1" ht="14.25" x14ac:dyDescent="0.25">
      <c r="A22" s="397"/>
      <c r="B22" s="387"/>
      <c r="C22" s="387">
        <v>63241</v>
      </c>
      <c r="D22" s="557" t="s">
        <v>171</v>
      </c>
      <c r="E22" s="557"/>
      <c r="F22" s="557"/>
      <c r="G22" s="558"/>
      <c r="H22" s="388">
        <f t="shared" si="3"/>
        <v>0</v>
      </c>
      <c r="I22" s="55"/>
      <c r="J22" s="311"/>
      <c r="K22" s="427"/>
      <c r="L22" s="426"/>
      <c r="M22" s="291"/>
      <c r="N22" s="56"/>
      <c r="O22" s="327"/>
      <c r="P22" s="327"/>
      <c r="Q22" s="56"/>
      <c r="R22" s="56"/>
      <c r="S22" s="57"/>
      <c r="T22" s="388">
        <f t="shared" si="5"/>
        <v>0</v>
      </c>
      <c r="U22" s="55"/>
      <c r="V22" s="311"/>
      <c r="W22" s="427"/>
      <c r="X22" s="426"/>
      <c r="Y22" s="291"/>
      <c r="Z22" s="56"/>
      <c r="AA22" s="327"/>
      <c r="AB22" s="327"/>
      <c r="AC22" s="56"/>
      <c r="AD22" s="56"/>
      <c r="AE22" s="57"/>
      <c r="AF22" s="388">
        <f t="shared" si="7"/>
        <v>0</v>
      </c>
      <c r="AG22" s="55"/>
      <c r="AH22" s="311"/>
      <c r="AI22" s="427"/>
      <c r="AJ22" s="426"/>
      <c r="AK22" s="291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9"/>
      <c r="AS22" s="389"/>
    </row>
    <row r="23" spans="1:45" s="192" customFormat="1" ht="15" customHeight="1" x14ac:dyDescent="0.25">
      <c r="A23" s="539">
        <v>634</v>
      </c>
      <c r="B23" s="540"/>
      <c r="C23" s="540"/>
      <c r="D23" s="537" t="s">
        <v>110</v>
      </c>
      <c r="E23" s="537"/>
      <c r="F23" s="537"/>
      <c r="G23" s="538"/>
      <c r="H23" s="239">
        <f t="shared" si="3"/>
        <v>0</v>
      </c>
      <c r="I23" s="318">
        <f>SUM(I24:I29)</f>
        <v>0</v>
      </c>
      <c r="J23" s="265">
        <f t="shared" ref="J23:S23" si="19">SUM(J24:J29)</f>
        <v>0</v>
      </c>
      <c r="K23" s="390">
        <f t="shared" si="19"/>
        <v>0</v>
      </c>
      <c r="L23" s="306">
        <f t="shared" si="19"/>
        <v>0</v>
      </c>
      <c r="M23" s="242">
        <f t="shared" si="19"/>
        <v>0</v>
      </c>
      <c r="N23" s="243">
        <f t="shared" si="19"/>
        <v>0</v>
      </c>
      <c r="O23" s="243">
        <f t="shared" si="19"/>
        <v>0</v>
      </c>
      <c r="P23" s="243">
        <f t="shared" si="19"/>
        <v>0</v>
      </c>
      <c r="Q23" s="243">
        <f t="shared" si="19"/>
        <v>0</v>
      </c>
      <c r="R23" s="243">
        <f t="shared" si="19"/>
        <v>0</v>
      </c>
      <c r="S23" s="241">
        <f t="shared" si="19"/>
        <v>0</v>
      </c>
      <c r="T23" s="239">
        <f t="shared" si="5"/>
        <v>0</v>
      </c>
      <c r="U23" s="318">
        <f>SUM(U24:U29)</f>
        <v>0</v>
      </c>
      <c r="V23" s="265">
        <f t="shared" ref="V23:AE23" si="20">SUM(V24:V29)</f>
        <v>0</v>
      </c>
      <c r="W23" s="390">
        <f t="shared" si="20"/>
        <v>0</v>
      </c>
      <c r="X23" s="306">
        <f t="shared" si="20"/>
        <v>0</v>
      </c>
      <c r="Y23" s="242">
        <f t="shared" si="20"/>
        <v>0</v>
      </c>
      <c r="Z23" s="243">
        <f t="shared" si="20"/>
        <v>0</v>
      </c>
      <c r="AA23" s="243">
        <f t="shared" si="20"/>
        <v>0</v>
      </c>
      <c r="AB23" s="243">
        <f t="shared" si="20"/>
        <v>0</v>
      </c>
      <c r="AC23" s="243">
        <f t="shared" si="20"/>
        <v>0</v>
      </c>
      <c r="AD23" s="243">
        <f t="shared" si="20"/>
        <v>0</v>
      </c>
      <c r="AE23" s="241">
        <f t="shared" si="20"/>
        <v>0</v>
      </c>
      <c r="AF23" s="239">
        <f t="shared" si="7"/>
        <v>0</v>
      </c>
      <c r="AG23" s="318">
        <f>SUM(AG24:AG29)</f>
        <v>0</v>
      </c>
      <c r="AH23" s="265">
        <f t="shared" ref="AH23:AQ23" si="21">SUM(AH24:AH29)</f>
        <v>0</v>
      </c>
      <c r="AI23" s="390">
        <f t="shared" si="21"/>
        <v>0</v>
      </c>
      <c r="AJ23" s="306">
        <f t="shared" si="21"/>
        <v>0</v>
      </c>
      <c r="AK23" s="242">
        <f t="shared" si="21"/>
        <v>0</v>
      </c>
      <c r="AL23" s="243">
        <f t="shared" si="21"/>
        <v>0</v>
      </c>
      <c r="AM23" s="243">
        <f t="shared" si="21"/>
        <v>0</v>
      </c>
      <c r="AN23" s="243">
        <f t="shared" si="21"/>
        <v>0</v>
      </c>
      <c r="AO23" s="243">
        <f t="shared" si="21"/>
        <v>0</v>
      </c>
      <c r="AP23" s="243">
        <f t="shared" si="21"/>
        <v>0</v>
      </c>
      <c r="AQ23" s="241">
        <f t="shared" si="21"/>
        <v>0</v>
      </c>
      <c r="AR23" s="245"/>
      <c r="AS23" s="245"/>
    </row>
    <row r="24" spans="1:45" s="199" customFormat="1" ht="15" customHeight="1" x14ac:dyDescent="0.25">
      <c r="A24" s="397"/>
      <c r="B24" s="387"/>
      <c r="C24" s="387">
        <v>63414</v>
      </c>
      <c r="D24" s="557" t="s">
        <v>172</v>
      </c>
      <c r="E24" s="557"/>
      <c r="F24" s="557"/>
      <c r="G24" s="558"/>
      <c r="H24" s="388">
        <f t="shared" si="3"/>
        <v>0</v>
      </c>
      <c r="I24" s="55"/>
      <c r="J24" s="311"/>
      <c r="K24" s="427"/>
      <c r="L24" s="426"/>
      <c r="M24" s="291"/>
      <c r="N24" s="56"/>
      <c r="O24" s="56"/>
      <c r="P24" s="327"/>
      <c r="Q24" s="56"/>
      <c r="R24" s="56"/>
      <c r="S24" s="57"/>
      <c r="T24" s="388">
        <f t="shared" si="5"/>
        <v>0</v>
      </c>
      <c r="U24" s="55"/>
      <c r="V24" s="311"/>
      <c r="W24" s="427"/>
      <c r="X24" s="426"/>
      <c r="Y24" s="291"/>
      <c r="Z24" s="56"/>
      <c r="AA24" s="56"/>
      <c r="AB24" s="327"/>
      <c r="AC24" s="56"/>
      <c r="AD24" s="56"/>
      <c r="AE24" s="57"/>
      <c r="AF24" s="388">
        <f t="shared" si="7"/>
        <v>0</v>
      </c>
      <c r="AG24" s="55"/>
      <c r="AH24" s="311"/>
      <c r="AI24" s="427"/>
      <c r="AJ24" s="426"/>
      <c r="AK24" s="291"/>
      <c r="AL24" s="56"/>
      <c r="AM24" s="56"/>
      <c r="AN24" s="56">
        <f>P24+AB24</f>
        <v>0</v>
      </c>
      <c r="AO24" s="56"/>
      <c r="AP24" s="56"/>
      <c r="AQ24" s="57"/>
      <c r="AR24" s="389"/>
      <c r="AS24" s="389"/>
    </row>
    <row r="25" spans="1:45" s="199" customFormat="1" ht="34.9" customHeight="1" x14ac:dyDescent="0.25">
      <c r="A25" s="397"/>
      <c r="B25" s="387"/>
      <c r="C25" s="387">
        <v>63415</v>
      </c>
      <c r="D25" s="559" t="s">
        <v>173</v>
      </c>
      <c r="E25" s="559"/>
      <c r="F25" s="559"/>
      <c r="G25" s="560"/>
      <c r="H25" s="388">
        <f t="shared" si="3"/>
        <v>0</v>
      </c>
      <c r="I25" s="55"/>
      <c r="J25" s="311"/>
      <c r="K25" s="427"/>
      <c r="L25" s="426"/>
      <c r="M25" s="291"/>
      <c r="N25" s="56"/>
      <c r="O25" s="56"/>
      <c r="P25" s="327"/>
      <c r="Q25" s="56"/>
      <c r="R25" s="56"/>
      <c r="S25" s="57"/>
      <c r="T25" s="388">
        <f t="shared" si="5"/>
        <v>0</v>
      </c>
      <c r="U25" s="55"/>
      <c r="V25" s="311"/>
      <c r="W25" s="427"/>
      <c r="X25" s="426"/>
      <c r="Y25" s="291"/>
      <c r="Z25" s="56"/>
      <c r="AA25" s="56"/>
      <c r="AB25" s="327"/>
      <c r="AC25" s="56"/>
      <c r="AD25" s="56"/>
      <c r="AE25" s="57"/>
      <c r="AF25" s="388">
        <f t="shared" si="7"/>
        <v>0</v>
      </c>
      <c r="AG25" s="55"/>
      <c r="AH25" s="311"/>
      <c r="AI25" s="427"/>
      <c r="AJ25" s="426"/>
      <c r="AK25" s="291"/>
      <c r="AL25" s="56"/>
      <c r="AM25" s="56"/>
      <c r="AN25" s="56">
        <f t="shared" ref="AN25:AN29" si="22">P25+AB25</f>
        <v>0</v>
      </c>
      <c r="AO25" s="56"/>
      <c r="AP25" s="56"/>
      <c r="AQ25" s="57"/>
      <c r="AR25" s="389"/>
      <c r="AS25" s="389"/>
    </row>
    <row r="26" spans="1:45" s="199" customFormat="1" ht="30.6" customHeight="1" x14ac:dyDescent="0.25">
      <c r="A26" s="397"/>
      <c r="B26" s="387"/>
      <c r="C26" s="387">
        <v>63416</v>
      </c>
      <c r="D26" s="557" t="s">
        <v>174</v>
      </c>
      <c r="E26" s="557"/>
      <c r="F26" s="557"/>
      <c r="G26" s="558"/>
      <c r="H26" s="388">
        <f t="shared" si="3"/>
        <v>0</v>
      </c>
      <c r="I26" s="55"/>
      <c r="J26" s="311"/>
      <c r="K26" s="427"/>
      <c r="L26" s="426"/>
      <c r="M26" s="291"/>
      <c r="N26" s="56"/>
      <c r="O26" s="56"/>
      <c r="P26" s="327"/>
      <c r="Q26" s="56"/>
      <c r="R26" s="56"/>
      <c r="S26" s="57"/>
      <c r="T26" s="388">
        <f t="shared" si="5"/>
        <v>0</v>
      </c>
      <c r="U26" s="55"/>
      <c r="V26" s="311"/>
      <c r="W26" s="427"/>
      <c r="X26" s="426"/>
      <c r="Y26" s="291"/>
      <c r="Z26" s="56"/>
      <c r="AA26" s="56"/>
      <c r="AB26" s="327"/>
      <c r="AC26" s="56"/>
      <c r="AD26" s="56"/>
      <c r="AE26" s="57"/>
      <c r="AF26" s="388">
        <f t="shared" si="7"/>
        <v>0</v>
      </c>
      <c r="AG26" s="55"/>
      <c r="AH26" s="311"/>
      <c r="AI26" s="427"/>
      <c r="AJ26" s="426"/>
      <c r="AK26" s="291"/>
      <c r="AL26" s="56"/>
      <c r="AM26" s="56"/>
      <c r="AN26" s="56">
        <f t="shared" si="22"/>
        <v>0</v>
      </c>
      <c r="AO26" s="56"/>
      <c r="AP26" s="56"/>
      <c r="AQ26" s="57"/>
      <c r="AR26" s="389"/>
      <c r="AS26" s="389"/>
    </row>
    <row r="27" spans="1:45" s="199" customFormat="1" ht="30.6" customHeight="1" x14ac:dyDescent="0.25">
      <c r="A27" s="397"/>
      <c r="B27" s="387"/>
      <c r="C27" s="387">
        <v>63424</v>
      </c>
      <c r="D27" s="557" t="s">
        <v>175</v>
      </c>
      <c r="E27" s="557"/>
      <c r="F27" s="557"/>
      <c r="G27" s="558"/>
      <c r="H27" s="388">
        <f t="shared" si="3"/>
        <v>0</v>
      </c>
      <c r="I27" s="55"/>
      <c r="J27" s="311"/>
      <c r="K27" s="427"/>
      <c r="L27" s="426"/>
      <c r="M27" s="291"/>
      <c r="N27" s="56"/>
      <c r="O27" s="56"/>
      <c r="P27" s="327"/>
      <c r="Q27" s="56"/>
      <c r="R27" s="56"/>
      <c r="S27" s="57"/>
      <c r="T27" s="388">
        <f t="shared" si="5"/>
        <v>0</v>
      </c>
      <c r="U27" s="55"/>
      <c r="V27" s="311"/>
      <c r="W27" s="427"/>
      <c r="X27" s="426"/>
      <c r="Y27" s="291"/>
      <c r="Z27" s="56"/>
      <c r="AA27" s="56"/>
      <c r="AB27" s="327"/>
      <c r="AC27" s="56"/>
      <c r="AD27" s="56"/>
      <c r="AE27" s="57"/>
      <c r="AF27" s="388">
        <f t="shared" si="7"/>
        <v>0</v>
      </c>
      <c r="AG27" s="55"/>
      <c r="AH27" s="311"/>
      <c r="AI27" s="427"/>
      <c r="AJ27" s="426"/>
      <c r="AK27" s="291"/>
      <c r="AL27" s="56"/>
      <c r="AM27" s="56"/>
      <c r="AN27" s="56">
        <f t="shared" si="22"/>
        <v>0</v>
      </c>
      <c r="AO27" s="56"/>
      <c r="AP27" s="56"/>
      <c r="AQ27" s="57"/>
      <c r="AR27" s="389"/>
      <c r="AS27" s="389"/>
    </row>
    <row r="28" spans="1:45" s="199" customFormat="1" ht="46.9" customHeight="1" x14ac:dyDescent="0.25">
      <c r="A28" s="397"/>
      <c r="B28" s="387"/>
      <c r="C28" s="387">
        <v>63425</v>
      </c>
      <c r="D28" s="557" t="s">
        <v>176</v>
      </c>
      <c r="E28" s="557"/>
      <c r="F28" s="557"/>
      <c r="G28" s="558"/>
      <c r="H28" s="388">
        <f t="shared" si="3"/>
        <v>0</v>
      </c>
      <c r="I28" s="55"/>
      <c r="J28" s="311"/>
      <c r="K28" s="427"/>
      <c r="L28" s="426"/>
      <c r="M28" s="291"/>
      <c r="N28" s="56"/>
      <c r="O28" s="56"/>
      <c r="P28" s="327"/>
      <c r="Q28" s="56"/>
      <c r="R28" s="56"/>
      <c r="S28" s="57"/>
      <c r="T28" s="388">
        <f t="shared" si="5"/>
        <v>0</v>
      </c>
      <c r="U28" s="55"/>
      <c r="V28" s="311"/>
      <c r="W28" s="427"/>
      <c r="X28" s="426"/>
      <c r="Y28" s="291"/>
      <c r="Z28" s="56"/>
      <c r="AA28" s="56"/>
      <c r="AB28" s="327"/>
      <c r="AC28" s="56"/>
      <c r="AD28" s="56"/>
      <c r="AE28" s="57"/>
      <c r="AF28" s="388">
        <f t="shared" si="7"/>
        <v>0</v>
      </c>
      <c r="AG28" s="55"/>
      <c r="AH28" s="311"/>
      <c r="AI28" s="427"/>
      <c r="AJ28" s="426"/>
      <c r="AK28" s="291"/>
      <c r="AL28" s="56"/>
      <c r="AM28" s="56"/>
      <c r="AN28" s="56">
        <f t="shared" si="22"/>
        <v>0</v>
      </c>
      <c r="AO28" s="56"/>
      <c r="AP28" s="56"/>
      <c r="AQ28" s="57"/>
      <c r="AR28" s="389"/>
      <c r="AS28" s="389"/>
    </row>
    <row r="29" spans="1:45" s="199" customFormat="1" ht="46.15" customHeight="1" x14ac:dyDescent="0.25">
      <c r="A29" s="397"/>
      <c r="B29" s="387"/>
      <c r="C29" s="387">
        <v>63426</v>
      </c>
      <c r="D29" s="557" t="s">
        <v>177</v>
      </c>
      <c r="E29" s="557"/>
      <c r="F29" s="557"/>
      <c r="G29" s="558"/>
      <c r="H29" s="388">
        <f t="shared" si="3"/>
        <v>0</v>
      </c>
      <c r="I29" s="55"/>
      <c r="J29" s="311"/>
      <c r="K29" s="427"/>
      <c r="L29" s="426"/>
      <c r="M29" s="291"/>
      <c r="N29" s="56"/>
      <c r="O29" s="56"/>
      <c r="P29" s="327"/>
      <c r="Q29" s="56"/>
      <c r="R29" s="56"/>
      <c r="S29" s="57"/>
      <c r="T29" s="388">
        <f t="shared" si="5"/>
        <v>0</v>
      </c>
      <c r="U29" s="55"/>
      <c r="V29" s="311"/>
      <c r="W29" s="427"/>
      <c r="X29" s="426"/>
      <c r="Y29" s="291"/>
      <c r="Z29" s="56"/>
      <c r="AA29" s="56"/>
      <c r="AB29" s="327"/>
      <c r="AC29" s="56"/>
      <c r="AD29" s="56"/>
      <c r="AE29" s="57"/>
      <c r="AF29" s="388">
        <f t="shared" si="7"/>
        <v>0</v>
      </c>
      <c r="AG29" s="55"/>
      <c r="AH29" s="311"/>
      <c r="AI29" s="427"/>
      <c r="AJ29" s="426"/>
      <c r="AK29" s="291"/>
      <c r="AL29" s="56"/>
      <c r="AM29" s="56"/>
      <c r="AN29" s="56">
        <f t="shared" si="22"/>
        <v>0</v>
      </c>
      <c r="AO29" s="56"/>
      <c r="AP29" s="56"/>
      <c r="AQ29" s="57"/>
      <c r="AR29" s="389"/>
      <c r="AS29" s="389"/>
    </row>
    <row r="30" spans="1:45" s="192" customFormat="1" ht="29.25" customHeight="1" x14ac:dyDescent="0.25">
      <c r="A30" s="539">
        <v>636</v>
      </c>
      <c r="B30" s="540"/>
      <c r="C30" s="540"/>
      <c r="D30" s="537" t="s">
        <v>62</v>
      </c>
      <c r="E30" s="537"/>
      <c r="F30" s="537"/>
      <c r="G30" s="538"/>
      <c r="H30" s="239">
        <f t="shared" si="3"/>
        <v>3092800</v>
      </c>
      <c r="I30" s="318">
        <f>SUM(I31:I34)</f>
        <v>0</v>
      </c>
      <c r="J30" s="265">
        <f t="shared" ref="J30:S30" si="23">SUM(J31:J34)</f>
        <v>0</v>
      </c>
      <c r="K30" s="241">
        <f t="shared" si="23"/>
        <v>0</v>
      </c>
      <c r="L30" s="306">
        <f t="shared" si="23"/>
        <v>3092800</v>
      </c>
      <c r="M30" s="242">
        <f t="shared" si="23"/>
        <v>0</v>
      </c>
      <c r="N30" s="243">
        <f t="shared" si="23"/>
        <v>0</v>
      </c>
      <c r="O30" s="243">
        <f t="shared" si="23"/>
        <v>0</v>
      </c>
      <c r="P30" s="243">
        <f t="shared" si="23"/>
        <v>0</v>
      </c>
      <c r="Q30" s="243">
        <f t="shared" si="23"/>
        <v>0</v>
      </c>
      <c r="R30" s="243">
        <f t="shared" si="23"/>
        <v>0</v>
      </c>
      <c r="S30" s="241">
        <f t="shared" si="23"/>
        <v>0</v>
      </c>
      <c r="T30" s="239">
        <f t="shared" si="5"/>
        <v>1638</v>
      </c>
      <c r="U30" s="318">
        <f>SUM(U31:U34)</f>
        <v>0</v>
      </c>
      <c r="V30" s="265">
        <f t="shared" ref="V30:AE30" si="24">SUM(V31:V34)</f>
        <v>0</v>
      </c>
      <c r="W30" s="241">
        <f t="shared" si="24"/>
        <v>0</v>
      </c>
      <c r="X30" s="306">
        <f t="shared" si="24"/>
        <v>0</v>
      </c>
      <c r="Y30" s="242">
        <f t="shared" si="24"/>
        <v>0</v>
      </c>
      <c r="Z30" s="243">
        <f t="shared" si="24"/>
        <v>0</v>
      </c>
      <c r="AA30" s="243">
        <f t="shared" si="24"/>
        <v>0</v>
      </c>
      <c r="AB30" s="243">
        <f t="shared" si="24"/>
        <v>1638</v>
      </c>
      <c r="AC30" s="243">
        <f t="shared" si="24"/>
        <v>0</v>
      </c>
      <c r="AD30" s="243">
        <f t="shared" si="24"/>
        <v>0</v>
      </c>
      <c r="AE30" s="241">
        <f t="shared" si="24"/>
        <v>0</v>
      </c>
      <c r="AF30" s="239">
        <f t="shared" si="7"/>
        <v>3094438</v>
      </c>
      <c r="AG30" s="318">
        <f>SUM(AG31:AG34)</f>
        <v>0</v>
      </c>
      <c r="AH30" s="265">
        <f t="shared" ref="AH30:AQ30" si="25">SUM(AH31:AH34)</f>
        <v>0</v>
      </c>
      <c r="AI30" s="241">
        <f t="shared" si="25"/>
        <v>0</v>
      </c>
      <c r="AJ30" s="306">
        <f t="shared" si="25"/>
        <v>3092800</v>
      </c>
      <c r="AK30" s="242">
        <f t="shared" si="25"/>
        <v>0</v>
      </c>
      <c r="AL30" s="243">
        <f t="shared" si="25"/>
        <v>0</v>
      </c>
      <c r="AM30" s="243">
        <f t="shared" si="25"/>
        <v>0</v>
      </c>
      <c r="AN30" s="243">
        <f t="shared" si="25"/>
        <v>1638</v>
      </c>
      <c r="AO30" s="243">
        <f t="shared" si="25"/>
        <v>0</v>
      </c>
      <c r="AP30" s="243">
        <f t="shared" si="25"/>
        <v>0</v>
      </c>
      <c r="AQ30" s="241">
        <f t="shared" si="25"/>
        <v>0</v>
      </c>
      <c r="AR30" s="245"/>
      <c r="AS30" s="245"/>
    </row>
    <row r="31" spans="1:45" s="199" customFormat="1" ht="31.9" customHeight="1" x14ac:dyDescent="0.25">
      <c r="A31" s="397"/>
      <c r="B31" s="387"/>
      <c r="C31" s="387">
        <v>63612</v>
      </c>
      <c r="D31" s="557" t="s">
        <v>178</v>
      </c>
      <c r="E31" s="557"/>
      <c r="F31" s="557"/>
      <c r="G31" s="558"/>
      <c r="H31" s="388">
        <f t="shared" si="3"/>
        <v>3092800</v>
      </c>
      <c r="I31" s="55"/>
      <c r="J31" s="311"/>
      <c r="K31" s="427"/>
      <c r="L31" s="307">
        <v>3092800</v>
      </c>
      <c r="M31" s="291"/>
      <c r="N31" s="56"/>
      <c r="O31" s="56"/>
      <c r="P31" s="327"/>
      <c r="Q31" s="56"/>
      <c r="R31" s="56"/>
      <c r="S31" s="57"/>
      <c r="T31" s="388">
        <f t="shared" si="5"/>
        <v>1638</v>
      </c>
      <c r="U31" s="55"/>
      <c r="V31" s="311"/>
      <c r="W31" s="427"/>
      <c r="X31" s="307"/>
      <c r="Y31" s="291"/>
      <c r="Z31" s="56"/>
      <c r="AA31" s="56"/>
      <c r="AB31" s="327">
        <v>1638</v>
      </c>
      <c r="AC31" s="56"/>
      <c r="AD31" s="56"/>
      <c r="AE31" s="57"/>
      <c r="AF31" s="388">
        <f t="shared" si="7"/>
        <v>3094438</v>
      </c>
      <c r="AG31" s="55"/>
      <c r="AH31" s="311"/>
      <c r="AI31" s="427"/>
      <c r="AJ31" s="426">
        <f>L31+X31</f>
        <v>3092800</v>
      </c>
      <c r="AK31" s="291"/>
      <c r="AL31" s="56"/>
      <c r="AM31" s="56"/>
      <c r="AN31" s="56">
        <f>P31+AB31</f>
        <v>1638</v>
      </c>
      <c r="AO31" s="56"/>
      <c r="AP31" s="56"/>
      <c r="AQ31" s="57"/>
      <c r="AR31" s="389"/>
      <c r="AS31" s="389"/>
    </row>
    <row r="32" spans="1:45" s="199" customFormat="1" ht="34.15" customHeight="1" x14ac:dyDescent="0.25">
      <c r="A32" s="397"/>
      <c r="B32" s="387"/>
      <c r="C32" s="387">
        <v>63613</v>
      </c>
      <c r="D32" s="557" t="s">
        <v>179</v>
      </c>
      <c r="E32" s="557"/>
      <c r="F32" s="557"/>
      <c r="G32" s="558"/>
      <c r="H32" s="388">
        <f t="shared" si="3"/>
        <v>0</v>
      </c>
      <c r="I32" s="55"/>
      <c r="J32" s="311"/>
      <c r="K32" s="427"/>
      <c r="L32" s="426"/>
      <c r="M32" s="291"/>
      <c r="N32" s="56"/>
      <c r="O32" s="56"/>
      <c r="P32" s="327"/>
      <c r="Q32" s="56"/>
      <c r="R32" s="56"/>
      <c r="S32" s="57"/>
      <c r="T32" s="388">
        <f t="shared" si="5"/>
        <v>0</v>
      </c>
      <c r="U32" s="55"/>
      <c r="V32" s="311"/>
      <c r="W32" s="427"/>
      <c r="X32" s="426"/>
      <c r="Y32" s="291"/>
      <c r="Z32" s="56"/>
      <c r="AA32" s="56"/>
      <c r="AB32" s="327"/>
      <c r="AC32" s="56"/>
      <c r="AD32" s="56"/>
      <c r="AE32" s="57"/>
      <c r="AF32" s="388">
        <f t="shared" si="7"/>
        <v>0</v>
      </c>
      <c r="AG32" s="55"/>
      <c r="AH32" s="311"/>
      <c r="AI32" s="427"/>
      <c r="AJ32" s="426"/>
      <c r="AK32" s="291"/>
      <c r="AL32" s="56"/>
      <c r="AM32" s="56"/>
      <c r="AN32" s="56">
        <f>P32+AB32</f>
        <v>0</v>
      </c>
      <c r="AO32" s="56"/>
      <c r="AP32" s="56"/>
      <c r="AQ32" s="57"/>
      <c r="AR32" s="389"/>
      <c r="AS32" s="389"/>
    </row>
    <row r="33" spans="1:45" s="199" customFormat="1" ht="34.15" customHeight="1" x14ac:dyDescent="0.25">
      <c r="A33" s="397"/>
      <c r="B33" s="387"/>
      <c r="C33" s="387">
        <v>63622</v>
      </c>
      <c r="D33" s="557" t="s">
        <v>180</v>
      </c>
      <c r="E33" s="557"/>
      <c r="F33" s="557"/>
      <c r="G33" s="558"/>
      <c r="H33" s="388">
        <f t="shared" si="3"/>
        <v>0</v>
      </c>
      <c r="I33" s="55"/>
      <c r="J33" s="311"/>
      <c r="K33" s="427"/>
      <c r="L33" s="307"/>
      <c r="M33" s="291"/>
      <c r="N33" s="56"/>
      <c r="O33" s="56"/>
      <c r="P33" s="327"/>
      <c r="Q33" s="56"/>
      <c r="R33" s="56"/>
      <c r="S33" s="57"/>
      <c r="T33" s="388">
        <f t="shared" si="5"/>
        <v>0</v>
      </c>
      <c r="U33" s="55"/>
      <c r="V33" s="311"/>
      <c r="W33" s="427"/>
      <c r="X33" s="307"/>
      <c r="Y33" s="291"/>
      <c r="Z33" s="56"/>
      <c r="AA33" s="56"/>
      <c r="AB33" s="327"/>
      <c r="AC33" s="56"/>
      <c r="AD33" s="56"/>
      <c r="AE33" s="57"/>
      <c r="AF33" s="388">
        <f t="shared" si="7"/>
        <v>0</v>
      </c>
      <c r="AG33" s="55"/>
      <c r="AH33" s="311"/>
      <c r="AI33" s="427"/>
      <c r="AJ33" s="426">
        <f>L33+X33</f>
        <v>0</v>
      </c>
      <c r="AK33" s="291"/>
      <c r="AL33" s="56"/>
      <c r="AM33" s="56"/>
      <c r="AN33" s="56">
        <f>P33+AB33</f>
        <v>0</v>
      </c>
      <c r="AO33" s="56"/>
      <c r="AP33" s="56"/>
      <c r="AQ33" s="57"/>
      <c r="AR33" s="389"/>
      <c r="AS33" s="389"/>
    </row>
    <row r="34" spans="1:45" s="199" customFormat="1" ht="34.15" customHeight="1" x14ac:dyDescent="0.25">
      <c r="A34" s="397"/>
      <c r="B34" s="387"/>
      <c r="C34" s="387">
        <v>63623</v>
      </c>
      <c r="D34" s="557" t="s">
        <v>181</v>
      </c>
      <c r="E34" s="557"/>
      <c r="F34" s="557"/>
      <c r="G34" s="558"/>
      <c r="H34" s="388">
        <f t="shared" si="3"/>
        <v>0</v>
      </c>
      <c r="I34" s="55"/>
      <c r="J34" s="311"/>
      <c r="K34" s="427"/>
      <c r="L34" s="426"/>
      <c r="M34" s="291"/>
      <c r="N34" s="56"/>
      <c r="O34" s="56"/>
      <c r="P34" s="327"/>
      <c r="Q34" s="56"/>
      <c r="R34" s="56"/>
      <c r="S34" s="57"/>
      <c r="T34" s="388">
        <f t="shared" si="5"/>
        <v>0</v>
      </c>
      <c r="U34" s="55"/>
      <c r="V34" s="311"/>
      <c r="W34" s="427"/>
      <c r="X34" s="426"/>
      <c r="Y34" s="291"/>
      <c r="Z34" s="56"/>
      <c r="AA34" s="56"/>
      <c r="AB34" s="327"/>
      <c r="AC34" s="56"/>
      <c r="AD34" s="56"/>
      <c r="AE34" s="57"/>
      <c r="AF34" s="388">
        <f t="shared" si="7"/>
        <v>0</v>
      </c>
      <c r="AG34" s="55"/>
      <c r="AH34" s="311"/>
      <c r="AI34" s="427"/>
      <c r="AJ34" s="426"/>
      <c r="AK34" s="291"/>
      <c r="AL34" s="56"/>
      <c r="AM34" s="56"/>
      <c r="AN34" s="56">
        <f>P34+AB34</f>
        <v>0</v>
      </c>
      <c r="AO34" s="56"/>
      <c r="AP34" s="56"/>
      <c r="AQ34" s="57"/>
      <c r="AR34" s="389"/>
      <c r="AS34" s="389"/>
    </row>
    <row r="35" spans="1:45" s="192" customFormat="1" ht="29.25" customHeight="1" x14ac:dyDescent="0.25">
      <c r="A35" s="539">
        <v>638</v>
      </c>
      <c r="B35" s="540"/>
      <c r="C35" s="540"/>
      <c r="D35" s="537" t="s">
        <v>158</v>
      </c>
      <c r="E35" s="537"/>
      <c r="F35" s="537"/>
      <c r="G35" s="538"/>
      <c r="H35" s="239">
        <f t="shared" si="3"/>
        <v>40365</v>
      </c>
      <c r="I35" s="318">
        <f>SUM(I36:I43)</f>
        <v>0</v>
      </c>
      <c r="J35" s="265">
        <f t="shared" ref="J35:S35" si="26">SUM(J36:J43)</f>
        <v>0</v>
      </c>
      <c r="K35" s="241">
        <f t="shared" si="26"/>
        <v>40365</v>
      </c>
      <c r="L35" s="306">
        <f t="shared" si="26"/>
        <v>0</v>
      </c>
      <c r="M35" s="242">
        <f t="shared" si="26"/>
        <v>0</v>
      </c>
      <c r="N35" s="243">
        <f t="shared" si="26"/>
        <v>0</v>
      </c>
      <c r="O35" s="243">
        <f t="shared" si="26"/>
        <v>0</v>
      </c>
      <c r="P35" s="243">
        <f t="shared" si="26"/>
        <v>0</v>
      </c>
      <c r="Q35" s="243">
        <f t="shared" si="26"/>
        <v>0</v>
      </c>
      <c r="R35" s="243">
        <f t="shared" si="26"/>
        <v>0</v>
      </c>
      <c r="S35" s="241">
        <f t="shared" si="26"/>
        <v>0</v>
      </c>
      <c r="T35" s="239">
        <f t="shared" si="5"/>
        <v>-31165</v>
      </c>
      <c r="U35" s="318">
        <f>SUM(U36:U43)</f>
        <v>0</v>
      </c>
      <c r="V35" s="265">
        <f t="shared" ref="V35:AE35" si="27">SUM(V36:V43)</f>
        <v>0</v>
      </c>
      <c r="W35" s="241">
        <f t="shared" si="27"/>
        <v>-40365</v>
      </c>
      <c r="X35" s="306">
        <f t="shared" si="27"/>
        <v>0</v>
      </c>
      <c r="Y35" s="242">
        <f t="shared" si="27"/>
        <v>0</v>
      </c>
      <c r="Z35" s="243">
        <f t="shared" si="27"/>
        <v>0</v>
      </c>
      <c r="AA35" s="243">
        <f t="shared" si="27"/>
        <v>9200</v>
      </c>
      <c r="AB35" s="243">
        <f t="shared" si="27"/>
        <v>0</v>
      </c>
      <c r="AC35" s="243">
        <f t="shared" si="27"/>
        <v>0</v>
      </c>
      <c r="AD35" s="243">
        <f t="shared" si="27"/>
        <v>0</v>
      </c>
      <c r="AE35" s="241">
        <f t="shared" si="27"/>
        <v>0</v>
      </c>
      <c r="AF35" s="239">
        <f t="shared" si="7"/>
        <v>9200</v>
      </c>
      <c r="AG35" s="318">
        <f>SUM(AG36:AG43)</f>
        <v>0</v>
      </c>
      <c r="AH35" s="265">
        <f t="shared" ref="AH35:AQ35" si="28">SUM(AH36:AH43)</f>
        <v>0</v>
      </c>
      <c r="AI35" s="241">
        <f t="shared" si="28"/>
        <v>0</v>
      </c>
      <c r="AJ35" s="306">
        <f t="shared" si="28"/>
        <v>0</v>
      </c>
      <c r="AK35" s="242">
        <f t="shared" si="28"/>
        <v>0</v>
      </c>
      <c r="AL35" s="243">
        <f t="shared" si="28"/>
        <v>0</v>
      </c>
      <c r="AM35" s="243">
        <f t="shared" si="28"/>
        <v>9200</v>
      </c>
      <c r="AN35" s="243">
        <f t="shared" si="28"/>
        <v>0</v>
      </c>
      <c r="AO35" s="243">
        <f t="shared" si="28"/>
        <v>0</v>
      </c>
      <c r="AP35" s="243">
        <f t="shared" si="28"/>
        <v>0</v>
      </c>
      <c r="AQ35" s="241">
        <f t="shared" si="28"/>
        <v>0</v>
      </c>
      <c r="AR35" s="245"/>
      <c r="AS35" s="245"/>
    </row>
    <row r="36" spans="1:45" s="199" customFormat="1" ht="27" customHeight="1" x14ac:dyDescent="0.25">
      <c r="A36" s="397"/>
      <c r="B36" s="387"/>
      <c r="C36" s="387">
        <v>63811</v>
      </c>
      <c r="D36" s="557" t="s">
        <v>182</v>
      </c>
      <c r="E36" s="557"/>
      <c r="F36" s="557"/>
      <c r="G36" s="558"/>
      <c r="H36" s="388">
        <f t="shared" si="3"/>
        <v>0</v>
      </c>
      <c r="I36" s="55"/>
      <c r="J36" s="311"/>
      <c r="K36" s="327"/>
      <c r="L36" s="426"/>
      <c r="M36" s="327"/>
      <c r="N36" s="56"/>
      <c r="O36" s="327"/>
      <c r="P36" s="56"/>
      <c r="Q36" s="56"/>
      <c r="R36" s="56"/>
      <c r="S36" s="57"/>
      <c r="T36" s="388">
        <f t="shared" si="5"/>
        <v>9200</v>
      </c>
      <c r="U36" s="55"/>
      <c r="V36" s="311"/>
      <c r="W36" s="327"/>
      <c r="X36" s="426"/>
      <c r="Y36" s="327"/>
      <c r="Z36" s="56"/>
      <c r="AA36" s="327">
        <v>9200</v>
      </c>
      <c r="AB36" s="56"/>
      <c r="AC36" s="56"/>
      <c r="AD36" s="56"/>
      <c r="AE36" s="57"/>
      <c r="AF36" s="388">
        <f t="shared" si="7"/>
        <v>9200</v>
      </c>
      <c r="AG36" s="55"/>
      <c r="AH36" s="311"/>
      <c r="AI36" s="56">
        <f>K36+W36</f>
        <v>0</v>
      </c>
      <c r="AJ36" s="426"/>
      <c r="AK36" s="56">
        <f>M36+Y36</f>
        <v>0</v>
      </c>
      <c r="AL36" s="56"/>
      <c r="AM36" s="56">
        <f t="shared" ref="AM36:AM43" si="29">O36+AA36</f>
        <v>9200</v>
      </c>
      <c r="AN36" s="56"/>
      <c r="AO36" s="56"/>
      <c r="AP36" s="56"/>
      <c r="AQ36" s="57"/>
      <c r="AR36" s="389"/>
      <c r="AS36" s="389"/>
    </row>
    <row r="37" spans="1:45" s="199" customFormat="1" ht="27" customHeight="1" x14ac:dyDescent="0.25">
      <c r="A37" s="397"/>
      <c r="B37" s="387"/>
      <c r="C37" s="387">
        <v>63812</v>
      </c>
      <c r="D37" s="557" t="s">
        <v>183</v>
      </c>
      <c r="E37" s="557"/>
      <c r="F37" s="557"/>
      <c r="G37" s="558"/>
      <c r="H37" s="388">
        <f t="shared" si="3"/>
        <v>40365</v>
      </c>
      <c r="I37" s="55"/>
      <c r="J37" s="311"/>
      <c r="K37" s="327">
        <v>40365</v>
      </c>
      <c r="L37" s="426"/>
      <c r="M37" s="327"/>
      <c r="N37" s="56"/>
      <c r="O37" s="327"/>
      <c r="P37" s="56"/>
      <c r="Q37" s="56"/>
      <c r="R37" s="56"/>
      <c r="S37" s="57"/>
      <c r="T37" s="388">
        <f t="shared" si="5"/>
        <v>-40365</v>
      </c>
      <c r="U37" s="55"/>
      <c r="V37" s="311"/>
      <c r="W37" s="327">
        <v>-40365</v>
      </c>
      <c r="X37" s="426"/>
      <c r="Y37" s="327"/>
      <c r="Z37" s="56"/>
      <c r="AA37" s="327"/>
      <c r="AB37" s="56"/>
      <c r="AC37" s="56"/>
      <c r="AD37" s="56"/>
      <c r="AE37" s="57"/>
      <c r="AF37" s="388">
        <f t="shared" si="7"/>
        <v>0</v>
      </c>
      <c r="AG37" s="55"/>
      <c r="AH37" s="311"/>
      <c r="AI37" s="56">
        <f>K37+W37</f>
        <v>0</v>
      </c>
      <c r="AJ37" s="426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9"/>
      <c r="AS37" s="389"/>
    </row>
    <row r="38" spans="1:45" s="199" customFormat="1" ht="39" customHeight="1" x14ac:dyDescent="0.25">
      <c r="A38" s="397"/>
      <c r="B38" s="387"/>
      <c r="C38" s="387" t="s">
        <v>184</v>
      </c>
      <c r="D38" s="557" t="s">
        <v>185</v>
      </c>
      <c r="E38" s="557"/>
      <c r="F38" s="557"/>
      <c r="G38" s="558"/>
      <c r="H38" s="388">
        <f t="shared" si="3"/>
        <v>0</v>
      </c>
      <c r="I38" s="55"/>
      <c r="J38" s="311"/>
      <c r="K38" s="427"/>
      <c r="L38" s="426"/>
      <c r="M38" s="327"/>
      <c r="N38" s="56"/>
      <c r="O38" s="327"/>
      <c r="P38" s="56"/>
      <c r="Q38" s="56"/>
      <c r="R38" s="56"/>
      <c r="S38" s="57"/>
      <c r="T38" s="388">
        <f t="shared" si="5"/>
        <v>0</v>
      </c>
      <c r="U38" s="55"/>
      <c r="V38" s="311"/>
      <c r="W38" s="427"/>
      <c r="X38" s="426"/>
      <c r="Y38" s="327"/>
      <c r="Z38" s="56"/>
      <c r="AA38" s="327"/>
      <c r="AB38" s="56"/>
      <c r="AC38" s="56"/>
      <c r="AD38" s="56"/>
      <c r="AE38" s="57"/>
      <c r="AF38" s="388">
        <f t="shared" si="7"/>
        <v>0</v>
      </c>
      <c r="AG38" s="55"/>
      <c r="AH38" s="311"/>
      <c r="AI38" s="427"/>
      <c r="AJ38" s="426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9"/>
      <c r="AS38" s="389"/>
    </row>
    <row r="39" spans="1:45" s="199" customFormat="1" ht="27" customHeight="1" x14ac:dyDescent="0.25">
      <c r="A39" s="397"/>
      <c r="B39" s="387"/>
      <c r="C39" s="387" t="s">
        <v>186</v>
      </c>
      <c r="D39" s="557" t="s">
        <v>187</v>
      </c>
      <c r="E39" s="557"/>
      <c r="F39" s="557"/>
      <c r="G39" s="558"/>
      <c r="H39" s="388">
        <f t="shared" si="3"/>
        <v>0</v>
      </c>
      <c r="I39" s="55"/>
      <c r="J39" s="311"/>
      <c r="K39" s="427"/>
      <c r="L39" s="426"/>
      <c r="M39" s="327"/>
      <c r="N39" s="56"/>
      <c r="O39" s="327"/>
      <c r="P39" s="56"/>
      <c r="Q39" s="56"/>
      <c r="R39" s="56"/>
      <c r="S39" s="57"/>
      <c r="T39" s="388">
        <f t="shared" si="5"/>
        <v>0</v>
      </c>
      <c r="U39" s="55"/>
      <c r="V39" s="311"/>
      <c r="W39" s="427"/>
      <c r="X39" s="426"/>
      <c r="Y39" s="327"/>
      <c r="Z39" s="56"/>
      <c r="AA39" s="327"/>
      <c r="AB39" s="56"/>
      <c r="AC39" s="56"/>
      <c r="AD39" s="56"/>
      <c r="AE39" s="57"/>
      <c r="AF39" s="388">
        <f t="shared" si="7"/>
        <v>0</v>
      </c>
      <c r="AG39" s="55"/>
      <c r="AH39" s="311"/>
      <c r="AI39" s="427"/>
      <c r="AJ39" s="426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9"/>
      <c r="AS39" s="389"/>
    </row>
    <row r="40" spans="1:45" s="199" customFormat="1" ht="27" customHeight="1" x14ac:dyDescent="0.25">
      <c r="A40" s="397"/>
      <c r="B40" s="387"/>
      <c r="C40" s="387">
        <v>63821</v>
      </c>
      <c r="D40" s="557" t="s">
        <v>188</v>
      </c>
      <c r="E40" s="557"/>
      <c r="F40" s="557"/>
      <c r="G40" s="558"/>
      <c r="H40" s="388">
        <f t="shared" si="3"/>
        <v>0</v>
      </c>
      <c r="I40" s="55"/>
      <c r="J40" s="311"/>
      <c r="K40" s="427"/>
      <c r="L40" s="426"/>
      <c r="M40" s="327"/>
      <c r="N40" s="56"/>
      <c r="O40" s="327"/>
      <c r="P40" s="56"/>
      <c r="Q40" s="56"/>
      <c r="R40" s="56"/>
      <c r="S40" s="57"/>
      <c r="T40" s="388">
        <f t="shared" si="5"/>
        <v>0</v>
      </c>
      <c r="U40" s="55"/>
      <c r="V40" s="311"/>
      <c r="W40" s="427"/>
      <c r="X40" s="426"/>
      <c r="Y40" s="327"/>
      <c r="Z40" s="56"/>
      <c r="AA40" s="327"/>
      <c r="AB40" s="56"/>
      <c r="AC40" s="56"/>
      <c r="AD40" s="56"/>
      <c r="AE40" s="57"/>
      <c r="AF40" s="388">
        <f t="shared" si="7"/>
        <v>0</v>
      </c>
      <c r="AG40" s="55"/>
      <c r="AH40" s="311"/>
      <c r="AI40" s="427"/>
      <c r="AJ40" s="426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9"/>
      <c r="AS40" s="389"/>
    </row>
    <row r="41" spans="1:45" s="199" customFormat="1" ht="27" customHeight="1" x14ac:dyDescent="0.25">
      <c r="A41" s="397"/>
      <c r="B41" s="387"/>
      <c r="C41" s="387">
        <v>63822</v>
      </c>
      <c r="D41" s="557" t="s">
        <v>189</v>
      </c>
      <c r="E41" s="557"/>
      <c r="F41" s="557"/>
      <c r="G41" s="558"/>
      <c r="H41" s="388">
        <f t="shared" si="3"/>
        <v>0</v>
      </c>
      <c r="I41" s="55"/>
      <c r="J41" s="311"/>
      <c r="K41" s="427"/>
      <c r="L41" s="426"/>
      <c r="M41" s="327"/>
      <c r="N41" s="56"/>
      <c r="O41" s="327"/>
      <c r="P41" s="56"/>
      <c r="Q41" s="56"/>
      <c r="R41" s="56"/>
      <c r="S41" s="57"/>
      <c r="T41" s="388">
        <f t="shared" si="5"/>
        <v>0</v>
      </c>
      <c r="U41" s="55"/>
      <c r="V41" s="311"/>
      <c r="W41" s="427"/>
      <c r="X41" s="426"/>
      <c r="Y41" s="327"/>
      <c r="Z41" s="56"/>
      <c r="AA41" s="327"/>
      <c r="AB41" s="56"/>
      <c r="AC41" s="56"/>
      <c r="AD41" s="56"/>
      <c r="AE41" s="57"/>
      <c r="AF41" s="388">
        <f t="shared" si="7"/>
        <v>0</v>
      </c>
      <c r="AG41" s="55"/>
      <c r="AH41" s="311"/>
      <c r="AI41" s="427"/>
      <c r="AJ41" s="426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9"/>
      <c r="AS41" s="389"/>
    </row>
    <row r="42" spans="1:45" s="199" customFormat="1" ht="39.6" customHeight="1" x14ac:dyDescent="0.25">
      <c r="A42" s="397"/>
      <c r="B42" s="387"/>
      <c r="C42" s="387" t="s">
        <v>190</v>
      </c>
      <c r="D42" s="557" t="s">
        <v>191</v>
      </c>
      <c r="E42" s="557"/>
      <c r="F42" s="557"/>
      <c r="G42" s="558"/>
      <c r="H42" s="388">
        <f t="shared" si="3"/>
        <v>0</v>
      </c>
      <c r="I42" s="55"/>
      <c r="J42" s="311"/>
      <c r="K42" s="427"/>
      <c r="L42" s="426"/>
      <c r="M42" s="327"/>
      <c r="N42" s="56"/>
      <c r="O42" s="327"/>
      <c r="P42" s="56"/>
      <c r="Q42" s="56"/>
      <c r="R42" s="56"/>
      <c r="S42" s="57"/>
      <c r="T42" s="388">
        <f t="shared" si="5"/>
        <v>0</v>
      </c>
      <c r="U42" s="55"/>
      <c r="V42" s="311"/>
      <c r="W42" s="427"/>
      <c r="X42" s="426"/>
      <c r="Y42" s="327"/>
      <c r="Z42" s="56"/>
      <c r="AA42" s="327"/>
      <c r="AB42" s="56"/>
      <c r="AC42" s="56"/>
      <c r="AD42" s="56"/>
      <c r="AE42" s="57"/>
      <c r="AF42" s="388">
        <f t="shared" si="7"/>
        <v>0</v>
      </c>
      <c r="AG42" s="55"/>
      <c r="AH42" s="311"/>
      <c r="AI42" s="427"/>
      <c r="AJ42" s="426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9"/>
      <c r="AS42" s="389"/>
    </row>
    <row r="43" spans="1:45" s="199" customFormat="1" ht="27" customHeight="1" x14ac:dyDescent="0.25">
      <c r="A43" s="397"/>
      <c r="B43" s="387"/>
      <c r="C43" s="387" t="s">
        <v>192</v>
      </c>
      <c r="D43" s="557" t="s">
        <v>193</v>
      </c>
      <c r="E43" s="557"/>
      <c r="F43" s="557"/>
      <c r="G43" s="558"/>
      <c r="H43" s="388">
        <f t="shared" si="3"/>
        <v>0</v>
      </c>
      <c r="I43" s="55"/>
      <c r="J43" s="311"/>
      <c r="K43" s="427"/>
      <c r="L43" s="426"/>
      <c r="M43" s="327"/>
      <c r="N43" s="56"/>
      <c r="O43" s="327"/>
      <c r="P43" s="56"/>
      <c r="Q43" s="56"/>
      <c r="R43" s="56"/>
      <c r="S43" s="57"/>
      <c r="T43" s="388">
        <f t="shared" si="5"/>
        <v>0</v>
      </c>
      <c r="U43" s="55"/>
      <c r="V43" s="311"/>
      <c r="W43" s="427"/>
      <c r="X43" s="426"/>
      <c r="Y43" s="327"/>
      <c r="Z43" s="56"/>
      <c r="AA43" s="327"/>
      <c r="AB43" s="56"/>
      <c r="AC43" s="56"/>
      <c r="AD43" s="56"/>
      <c r="AE43" s="57"/>
      <c r="AF43" s="388">
        <f t="shared" si="7"/>
        <v>0</v>
      </c>
      <c r="AG43" s="55"/>
      <c r="AH43" s="311"/>
      <c r="AI43" s="427"/>
      <c r="AJ43" s="426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9"/>
      <c r="AS43" s="389"/>
    </row>
    <row r="44" spans="1:45" s="192" customFormat="1" ht="29.25" customHeight="1" x14ac:dyDescent="0.25">
      <c r="A44" s="539">
        <v>639</v>
      </c>
      <c r="B44" s="540"/>
      <c r="C44" s="540"/>
      <c r="D44" s="537" t="s">
        <v>194</v>
      </c>
      <c r="E44" s="537"/>
      <c r="F44" s="537"/>
      <c r="G44" s="538"/>
      <c r="H44" s="239">
        <f t="shared" si="3"/>
        <v>0</v>
      </c>
      <c r="I44" s="318">
        <f>SUM(I45:I48)</f>
        <v>0</v>
      </c>
      <c r="J44" s="265">
        <f t="shared" ref="J44:S44" si="31">SUM(J45:J48)</f>
        <v>0</v>
      </c>
      <c r="K44" s="241">
        <f t="shared" si="31"/>
        <v>0</v>
      </c>
      <c r="L44" s="306">
        <f t="shared" si="31"/>
        <v>0</v>
      </c>
      <c r="M44" s="242">
        <f t="shared" si="31"/>
        <v>0</v>
      </c>
      <c r="N44" s="243">
        <f t="shared" si="31"/>
        <v>0</v>
      </c>
      <c r="O44" s="243">
        <f t="shared" si="31"/>
        <v>0</v>
      </c>
      <c r="P44" s="243">
        <f t="shared" si="31"/>
        <v>0</v>
      </c>
      <c r="Q44" s="243">
        <f t="shared" si="31"/>
        <v>0</v>
      </c>
      <c r="R44" s="243">
        <f t="shared" si="31"/>
        <v>0</v>
      </c>
      <c r="S44" s="241">
        <f t="shared" si="31"/>
        <v>0</v>
      </c>
      <c r="T44" s="239">
        <f t="shared" si="5"/>
        <v>40365</v>
      </c>
      <c r="U44" s="318">
        <f>SUM(U45:U48)</f>
        <v>0</v>
      </c>
      <c r="V44" s="265">
        <f t="shared" ref="V44:AE44" si="32">SUM(V45:V48)</f>
        <v>0</v>
      </c>
      <c r="W44" s="241">
        <f t="shared" si="32"/>
        <v>40365</v>
      </c>
      <c r="X44" s="306">
        <f t="shared" si="32"/>
        <v>0</v>
      </c>
      <c r="Y44" s="242">
        <f t="shared" si="32"/>
        <v>0</v>
      </c>
      <c r="Z44" s="243">
        <f t="shared" si="32"/>
        <v>0</v>
      </c>
      <c r="AA44" s="243">
        <f t="shared" si="32"/>
        <v>0</v>
      </c>
      <c r="AB44" s="243">
        <f t="shared" si="32"/>
        <v>0</v>
      </c>
      <c r="AC44" s="243">
        <f t="shared" si="32"/>
        <v>0</v>
      </c>
      <c r="AD44" s="243">
        <f t="shared" si="32"/>
        <v>0</v>
      </c>
      <c r="AE44" s="241">
        <f t="shared" si="32"/>
        <v>0</v>
      </c>
      <c r="AF44" s="239">
        <f t="shared" si="7"/>
        <v>40365</v>
      </c>
      <c r="AG44" s="318">
        <f>SUM(AG45:AG48)</f>
        <v>0</v>
      </c>
      <c r="AH44" s="265">
        <f t="shared" ref="AH44:AQ44" si="33">SUM(AH45:AH48)</f>
        <v>0</v>
      </c>
      <c r="AI44" s="241">
        <f t="shared" si="33"/>
        <v>40365</v>
      </c>
      <c r="AJ44" s="306">
        <f t="shared" si="33"/>
        <v>0</v>
      </c>
      <c r="AK44" s="242">
        <f t="shared" si="33"/>
        <v>0</v>
      </c>
      <c r="AL44" s="243">
        <f t="shared" si="33"/>
        <v>0</v>
      </c>
      <c r="AM44" s="243">
        <f t="shared" si="33"/>
        <v>0</v>
      </c>
      <c r="AN44" s="243">
        <f t="shared" si="33"/>
        <v>0</v>
      </c>
      <c r="AO44" s="243">
        <f t="shared" si="33"/>
        <v>0</v>
      </c>
      <c r="AP44" s="243">
        <f t="shared" si="33"/>
        <v>0</v>
      </c>
      <c r="AQ44" s="241">
        <f t="shared" si="33"/>
        <v>0</v>
      </c>
      <c r="AR44" s="245"/>
      <c r="AS44" s="245"/>
    </row>
    <row r="45" spans="1:45" s="199" customFormat="1" ht="27.6" hidden="1" customHeight="1" x14ac:dyDescent="0.3">
      <c r="A45" s="397"/>
      <c r="B45" s="387"/>
      <c r="C45" s="387">
        <v>63911</v>
      </c>
      <c r="D45" s="557" t="s">
        <v>195</v>
      </c>
      <c r="E45" s="557"/>
      <c r="F45" s="557"/>
      <c r="G45" s="558"/>
      <c r="H45" s="388">
        <f t="shared" si="3"/>
        <v>0</v>
      </c>
      <c r="I45" s="55"/>
      <c r="J45" s="311"/>
      <c r="K45" s="427"/>
      <c r="L45" s="426"/>
      <c r="M45" s="291"/>
      <c r="N45" s="56"/>
      <c r="O45" s="327"/>
      <c r="P45" s="56"/>
      <c r="Q45" s="56"/>
      <c r="R45" s="56"/>
      <c r="S45" s="57"/>
      <c r="T45" s="388">
        <f t="shared" si="5"/>
        <v>0</v>
      </c>
      <c r="U45" s="55"/>
      <c r="V45" s="311"/>
      <c r="W45" s="427"/>
      <c r="X45" s="426"/>
      <c r="Y45" s="291"/>
      <c r="Z45" s="56"/>
      <c r="AA45" s="327"/>
      <c r="AB45" s="56"/>
      <c r="AC45" s="56"/>
      <c r="AD45" s="56"/>
      <c r="AE45" s="57"/>
      <c r="AF45" s="388">
        <f t="shared" si="7"/>
        <v>0</v>
      </c>
      <c r="AG45" s="55"/>
      <c r="AH45" s="311"/>
      <c r="AI45" s="427"/>
      <c r="AJ45" s="426"/>
      <c r="AK45" s="291"/>
      <c r="AL45" s="56"/>
      <c r="AM45" s="56"/>
      <c r="AN45" s="56"/>
      <c r="AO45" s="56"/>
      <c r="AP45" s="56"/>
      <c r="AQ45" s="57"/>
      <c r="AR45" s="389"/>
      <c r="AS45" s="389"/>
    </row>
    <row r="46" spans="1:45" s="199" customFormat="1" ht="24.6" hidden="1" customHeight="1" x14ac:dyDescent="0.3">
      <c r="A46" s="397"/>
      <c r="B46" s="387"/>
      <c r="C46" s="387">
        <v>63921</v>
      </c>
      <c r="D46" s="557" t="s">
        <v>196</v>
      </c>
      <c r="E46" s="557"/>
      <c r="F46" s="557"/>
      <c r="G46" s="558"/>
      <c r="H46" s="388">
        <f t="shared" si="3"/>
        <v>0</v>
      </c>
      <c r="I46" s="55"/>
      <c r="J46" s="311"/>
      <c r="K46" s="427"/>
      <c r="L46" s="426"/>
      <c r="M46" s="291"/>
      <c r="N46" s="56"/>
      <c r="O46" s="327"/>
      <c r="P46" s="56"/>
      <c r="Q46" s="56"/>
      <c r="R46" s="56"/>
      <c r="S46" s="57"/>
      <c r="T46" s="388">
        <f t="shared" si="5"/>
        <v>0</v>
      </c>
      <c r="U46" s="55"/>
      <c r="V46" s="311"/>
      <c r="W46" s="427"/>
      <c r="X46" s="426"/>
      <c r="Y46" s="291"/>
      <c r="Z46" s="56"/>
      <c r="AA46" s="327"/>
      <c r="AB46" s="56"/>
      <c r="AC46" s="56"/>
      <c r="AD46" s="56"/>
      <c r="AE46" s="57"/>
      <c r="AF46" s="388">
        <f t="shared" si="7"/>
        <v>0</v>
      </c>
      <c r="AG46" s="55"/>
      <c r="AH46" s="311"/>
      <c r="AI46" s="427"/>
      <c r="AJ46" s="426"/>
      <c r="AK46" s="291"/>
      <c r="AL46" s="56"/>
      <c r="AM46" s="56"/>
      <c r="AN46" s="56"/>
      <c r="AO46" s="56"/>
      <c r="AP46" s="56"/>
      <c r="AQ46" s="57"/>
      <c r="AR46" s="389"/>
      <c r="AS46" s="389"/>
    </row>
    <row r="47" spans="1:45" s="199" customFormat="1" ht="39" customHeight="1" x14ac:dyDescent="0.25">
      <c r="A47" s="397"/>
      <c r="B47" s="387"/>
      <c r="C47" s="387">
        <v>63931</v>
      </c>
      <c r="D47" s="557" t="s">
        <v>197</v>
      </c>
      <c r="E47" s="557"/>
      <c r="F47" s="557"/>
      <c r="G47" s="558"/>
      <c r="H47" s="388">
        <f t="shared" si="3"/>
        <v>0</v>
      </c>
      <c r="I47" s="55"/>
      <c r="J47" s="311"/>
      <c r="K47" s="427"/>
      <c r="L47" s="426"/>
      <c r="M47" s="291"/>
      <c r="N47" s="56"/>
      <c r="O47" s="327"/>
      <c r="P47" s="56"/>
      <c r="Q47" s="56"/>
      <c r="R47" s="56"/>
      <c r="S47" s="57"/>
      <c r="T47" s="388">
        <f t="shared" si="5"/>
        <v>40365</v>
      </c>
      <c r="U47" s="55"/>
      <c r="V47" s="311"/>
      <c r="W47" s="327">
        <v>40365</v>
      </c>
      <c r="X47" s="426"/>
      <c r="Y47" s="291"/>
      <c r="Z47" s="56"/>
      <c r="AA47" s="327"/>
      <c r="AB47" s="56"/>
      <c r="AC47" s="56"/>
      <c r="AD47" s="56"/>
      <c r="AE47" s="57"/>
      <c r="AF47" s="388">
        <f t="shared" si="7"/>
        <v>40365</v>
      </c>
      <c r="AG47" s="55"/>
      <c r="AH47" s="311"/>
      <c r="AI47" s="427">
        <f>K47+W47</f>
        <v>40365</v>
      </c>
      <c r="AJ47" s="426"/>
      <c r="AK47" s="291"/>
      <c r="AL47" s="56"/>
      <c r="AM47" s="56">
        <f>O47+AA47</f>
        <v>0</v>
      </c>
      <c r="AN47" s="56"/>
      <c r="AO47" s="56"/>
      <c r="AP47" s="56"/>
      <c r="AQ47" s="57"/>
      <c r="AR47" s="389"/>
      <c r="AS47" s="389"/>
    </row>
    <row r="48" spans="1:45" s="199" customFormat="1" ht="38.450000000000003" customHeight="1" x14ac:dyDescent="0.25">
      <c r="A48" s="397"/>
      <c r="B48" s="387"/>
      <c r="C48" s="387">
        <v>63941</v>
      </c>
      <c r="D48" s="557" t="s">
        <v>198</v>
      </c>
      <c r="E48" s="557"/>
      <c r="F48" s="557"/>
      <c r="G48" s="558"/>
      <c r="H48" s="388">
        <f t="shared" si="3"/>
        <v>0</v>
      </c>
      <c r="I48" s="55"/>
      <c r="J48" s="311"/>
      <c r="K48" s="427"/>
      <c r="L48" s="426"/>
      <c r="M48" s="291"/>
      <c r="N48" s="56"/>
      <c r="O48" s="327"/>
      <c r="P48" s="56"/>
      <c r="Q48" s="56"/>
      <c r="R48" s="56"/>
      <c r="S48" s="57"/>
      <c r="T48" s="388">
        <f t="shared" si="5"/>
        <v>0</v>
      </c>
      <c r="U48" s="55"/>
      <c r="V48" s="311"/>
      <c r="W48" s="327"/>
      <c r="X48" s="426"/>
      <c r="Y48" s="291"/>
      <c r="Z48" s="56"/>
      <c r="AA48" s="327"/>
      <c r="AB48" s="56"/>
      <c r="AC48" s="56"/>
      <c r="AD48" s="56"/>
      <c r="AE48" s="57"/>
      <c r="AF48" s="388">
        <f t="shared" si="7"/>
        <v>0</v>
      </c>
      <c r="AG48" s="55"/>
      <c r="AH48" s="311"/>
      <c r="AI48" s="427">
        <f>K48+W48</f>
        <v>0</v>
      </c>
      <c r="AJ48" s="426"/>
      <c r="AK48" s="291"/>
      <c r="AL48" s="56"/>
      <c r="AM48" s="56">
        <f>O48+AA48</f>
        <v>0</v>
      </c>
      <c r="AN48" s="56"/>
      <c r="AO48" s="56"/>
      <c r="AP48" s="56"/>
      <c r="AQ48" s="57"/>
      <c r="AR48" s="389"/>
      <c r="AS48" s="389"/>
    </row>
    <row r="49" spans="1:45" s="192" customFormat="1" ht="15" x14ac:dyDescent="0.25">
      <c r="A49" s="539">
        <v>64</v>
      </c>
      <c r="B49" s="540"/>
      <c r="C49" s="319"/>
      <c r="D49" s="537" t="s">
        <v>52</v>
      </c>
      <c r="E49" s="537"/>
      <c r="F49" s="537"/>
      <c r="G49" s="538"/>
      <c r="H49" s="239">
        <f t="shared" si="3"/>
        <v>1500</v>
      </c>
      <c r="I49" s="318">
        <f t="shared" ref="I49:S49" si="34">I50+I57</f>
        <v>0</v>
      </c>
      <c r="J49" s="265">
        <f t="shared" si="34"/>
        <v>0</v>
      </c>
      <c r="K49" s="241">
        <f t="shared" si="34"/>
        <v>0</v>
      </c>
      <c r="L49" s="306">
        <f t="shared" si="34"/>
        <v>0</v>
      </c>
      <c r="M49" s="242">
        <f t="shared" si="34"/>
        <v>1500</v>
      </c>
      <c r="N49" s="243">
        <f t="shared" si="34"/>
        <v>0</v>
      </c>
      <c r="O49" s="243">
        <f t="shared" si="34"/>
        <v>0</v>
      </c>
      <c r="P49" s="243">
        <f t="shared" si="34"/>
        <v>0</v>
      </c>
      <c r="Q49" s="243">
        <f t="shared" si="34"/>
        <v>0</v>
      </c>
      <c r="R49" s="243">
        <f t="shared" si="34"/>
        <v>0</v>
      </c>
      <c r="S49" s="241">
        <f t="shared" si="34"/>
        <v>0</v>
      </c>
      <c r="T49" s="239">
        <f t="shared" si="5"/>
        <v>0</v>
      </c>
      <c r="U49" s="318">
        <f t="shared" ref="U49:AE49" si="35">U50+U57</f>
        <v>0</v>
      </c>
      <c r="V49" s="265">
        <f t="shared" si="35"/>
        <v>0</v>
      </c>
      <c r="W49" s="241">
        <f t="shared" si="35"/>
        <v>0</v>
      </c>
      <c r="X49" s="306">
        <f t="shared" si="35"/>
        <v>0</v>
      </c>
      <c r="Y49" s="242">
        <f t="shared" si="35"/>
        <v>0</v>
      </c>
      <c r="Z49" s="243">
        <f t="shared" si="35"/>
        <v>0</v>
      </c>
      <c r="AA49" s="243">
        <f t="shared" si="35"/>
        <v>0</v>
      </c>
      <c r="AB49" s="243">
        <f t="shared" si="35"/>
        <v>0</v>
      </c>
      <c r="AC49" s="243">
        <f t="shared" si="35"/>
        <v>0</v>
      </c>
      <c r="AD49" s="243">
        <f t="shared" si="35"/>
        <v>0</v>
      </c>
      <c r="AE49" s="241">
        <f t="shared" si="35"/>
        <v>0</v>
      </c>
      <c r="AF49" s="239">
        <f t="shared" si="7"/>
        <v>1500</v>
      </c>
      <c r="AG49" s="318">
        <f t="shared" ref="AG49:AQ49" si="36">AG50+AG57</f>
        <v>0</v>
      </c>
      <c r="AH49" s="265">
        <f t="shared" si="36"/>
        <v>0</v>
      </c>
      <c r="AI49" s="241">
        <f t="shared" si="36"/>
        <v>0</v>
      </c>
      <c r="AJ49" s="306">
        <f t="shared" si="36"/>
        <v>0</v>
      </c>
      <c r="AK49" s="242">
        <f t="shared" si="36"/>
        <v>1500</v>
      </c>
      <c r="AL49" s="243">
        <f t="shared" si="36"/>
        <v>0</v>
      </c>
      <c r="AM49" s="243">
        <f t="shared" si="36"/>
        <v>0</v>
      </c>
      <c r="AN49" s="243">
        <f t="shared" si="36"/>
        <v>0</v>
      </c>
      <c r="AO49" s="243">
        <f t="shared" si="36"/>
        <v>0</v>
      </c>
      <c r="AP49" s="243">
        <f t="shared" si="36"/>
        <v>0</v>
      </c>
      <c r="AQ49" s="241">
        <f t="shared" si="36"/>
        <v>0</v>
      </c>
      <c r="AR49" s="245"/>
      <c r="AS49" s="245"/>
    </row>
    <row r="50" spans="1:45" s="192" customFormat="1" ht="15" customHeight="1" x14ac:dyDescent="0.25">
      <c r="A50" s="539">
        <v>641</v>
      </c>
      <c r="B50" s="540"/>
      <c r="C50" s="540"/>
      <c r="D50" s="537" t="s">
        <v>53</v>
      </c>
      <c r="E50" s="537"/>
      <c r="F50" s="537"/>
      <c r="G50" s="538"/>
      <c r="H50" s="239">
        <f t="shared" si="3"/>
        <v>1500</v>
      </c>
      <c r="I50" s="318">
        <f t="shared" ref="I50:S50" si="37">SUM(I51:I56)</f>
        <v>0</v>
      </c>
      <c r="J50" s="265">
        <f t="shared" si="37"/>
        <v>0</v>
      </c>
      <c r="K50" s="241">
        <f t="shared" si="37"/>
        <v>0</v>
      </c>
      <c r="L50" s="306">
        <f t="shared" si="37"/>
        <v>0</v>
      </c>
      <c r="M50" s="242">
        <f t="shared" si="37"/>
        <v>1500</v>
      </c>
      <c r="N50" s="243">
        <f t="shared" si="37"/>
        <v>0</v>
      </c>
      <c r="O50" s="243">
        <f t="shared" si="37"/>
        <v>0</v>
      </c>
      <c r="P50" s="243">
        <f t="shared" si="37"/>
        <v>0</v>
      </c>
      <c r="Q50" s="243">
        <f t="shared" si="37"/>
        <v>0</v>
      </c>
      <c r="R50" s="243">
        <f t="shared" si="37"/>
        <v>0</v>
      </c>
      <c r="S50" s="241">
        <f t="shared" si="37"/>
        <v>0</v>
      </c>
      <c r="T50" s="239">
        <f t="shared" si="5"/>
        <v>0</v>
      </c>
      <c r="U50" s="318">
        <f t="shared" ref="U50:AE50" si="38">SUM(U51:U56)</f>
        <v>0</v>
      </c>
      <c r="V50" s="265">
        <f t="shared" si="38"/>
        <v>0</v>
      </c>
      <c r="W50" s="241">
        <f t="shared" si="38"/>
        <v>0</v>
      </c>
      <c r="X50" s="306">
        <f t="shared" si="38"/>
        <v>0</v>
      </c>
      <c r="Y50" s="242">
        <f t="shared" si="38"/>
        <v>0</v>
      </c>
      <c r="Z50" s="243">
        <f t="shared" si="38"/>
        <v>0</v>
      </c>
      <c r="AA50" s="243">
        <f t="shared" si="38"/>
        <v>0</v>
      </c>
      <c r="AB50" s="243">
        <f t="shared" si="38"/>
        <v>0</v>
      </c>
      <c r="AC50" s="243">
        <f t="shared" si="38"/>
        <v>0</v>
      </c>
      <c r="AD50" s="243">
        <f t="shared" si="38"/>
        <v>0</v>
      </c>
      <c r="AE50" s="241">
        <f t="shared" si="38"/>
        <v>0</v>
      </c>
      <c r="AF50" s="239">
        <f t="shared" si="7"/>
        <v>1500</v>
      </c>
      <c r="AG50" s="318">
        <f t="shared" ref="AG50:AQ50" si="39">SUM(AG51:AG56)</f>
        <v>0</v>
      </c>
      <c r="AH50" s="265">
        <f t="shared" si="39"/>
        <v>0</v>
      </c>
      <c r="AI50" s="241">
        <f t="shared" si="39"/>
        <v>0</v>
      </c>
      <c r="AJ50" s="306">
        <f t="shared" si="39"/>
        <v>0</v>
      </c>
      <c r="AK50" s="242">
        <f t="shared" si="39"/>
        <v>1500</v>
      </c>
      <c r="AL50" s="243">
        <f t="shared" si="39"/>
        <v>0</v>
      </c>
      <c r="AM50" s="243">
        <f t="shared" si="39"/>
        <v>0</v>
      </c>
      <c r="AN50" s="243">
        <f t="shared" si="39"/>
        <v>0</v>
      </c>
      <c r="AO50" s="243">
        <f t="shared" si="39"/>
        <v>0</v>
      </c>
      <c r="AP50" s="243">
        <f t="shared" si="39"/>
        <v>0</v>
      </c>
      <c r="AQ50" s="241">
        <f t="shared" si="39"/>
        <v>0</v>
      </c>
      <c r="AR50" s="245"/>
      <c r="AS50" s="245"/>
    </row>
    <row r="51" spans="1:45" s="199" customFormat="1" ht="14.25" x14ac:dyDescent="0.25">
      <c r="A51" s="397"/>
      <c r="B51" s="387"/>
      <c r="C51" s="387" t="s">
        <v>199</v>
      </c>
      <c r="D51" s="557" t="s">
        <v>200</v>
      </c>
      <c r="E51" s="557"/>
      <c r="F51" s="557"/>
      <c r="G51" s="558"/>
      <c r="H51" s="388">
        <f t="shared" si="3"/>
        <v>0</v>
      </c>
      <c r="I51" s="55"/>
      <c r="J51" s="311"/>
      <c r="K51" s="427"/>
      <c r="L51" s="426"/>
      <c r="M51" s="326"/>
      <c r="N51" s="56"/>
      <c r="O51" s="56"/>
      <c r="P51" s="56"/>
      <c r="Q51" s="56"/>
      <c r="R51" s="56"/>
      <c r="S51" s="57"/>
      <c r="T51" s="388">
        <f t="shared" si="5"/>
        <v>0</v>
      </c>
      <c r="U51" s="55"/>
      <c r="V51" s="311"/>
      <c r="W51" s="427"/>
      <c r="X51" s="426"/>
      <c r="Y51" s="326"/>
      <c r="Z51" s="56"/>
      <c r="AA51" s="56"/>
      <c r="AB51" s="56"/>
      <c r="AC51" s="56"/>
      <c r="AD51" s="56"/>
      <c r="AE51" s="57"/>
      <c r="AF51" s="388">
        <f t="shared" si="7"/>
        <v>0</v>
      </c>
      <c r="AG51" s="55"/>
      <c r="AH51" s="311"/>
      <c r="AI51" s="427"/>
      <c r="AJ51" s="426"/>
      <c r="AK51" s="291">
        <f>M51+Y51</f>
        <v>0</v>
      </c>
      <c r="AL51" s="56"/>
      <c r="AM51" s="56"/>
      <c r="AN51" s="56"/>
      <c r="AO51" s="56"/>
      <c r="AP51" s="56"/>
      <c r="AQ51" s="57"/>
      <c r="AR51" s="389"/>
      <c r="AS51" s="389"/>
    </row>
    <row r="52" spans="1:45" s="199" customFormat="1" ht="14.25" x14ac:dyDescent="0.25">
      <c r="A52" s="397"/>
      <c r="B52" s="387"/>
      <c r="C52" s="387" t="s">
        <v>201</v>
      </c>
      <c r="D52" s="557" t="s">
        <v>202</v>
      </c>
      <c r="E52" s="557"/>
      <c r="F52" s="557"/>
      <c r="G52" s="558"/>
      <c r="H52" s="388">
        <f t="shared" si="3"/>
        <v>1500</v>
      </c>
      <c r="I52" s="55"/>
      <c r="J52" s="311"/>
      <c r="K52" s="427"/>
      <c r="L52" s="426"/>
      <c r="M52" s="326">
        <v>1500</v>
      </c>
      <c r="N52" s="56"/>
      <c r="O52" s="56"/>
      <c r="P52" s="56"/>
      <c r="Q52" s="56"/>
      <c r="R52" s="56"/>
      <c r="S52" s="57"/>
      <c r="T52" s="388">
        <f t="shared" si="5"/>
        <v>0</v>
      </c>
      <c r="U52" s="55"/>
      <c r="V52" s="311"/>
      <c r="W52" s="427"/>
      <c r="X52" s="426"/>
      <c r="Y52" s="326"/>
      <c r="Z52" s="56"/>
      <c r="AA52" s="56"/>
      <c r="AB52" s="56"/>
      <c r="AC52" s="56"/>
      <c r="AD52" s="56"/>
      <c r="AE52" s="57"/>
      <c r="AF52" s="388">
        <f t="shared" si="7"/>
        <v>1500</v>
      </c>
      <c r="AG52" s="55"/>
      <c r="AH52" s="311"/>
      <c r="AI52" s="427"/>
      <c r="AJ52" s="426"/>
      <c r="AK52" s="291">
        <f t="shared" ref="AK52:AK56" si="40">M52+Y52</f>
        <v>1500</v>
      </c>
      <c r="AL52" s="56"/>
      <c r="AM52" s="56"/>
      <c r="AN52" s="56"/>
      <c r="AO52" s="56"/>
      <c r="AP52" s="56"/>
      <c r="AQ52" s="57"/>
      <c r="AR52" s="389"/>
      <c r="AS52" s="389"/>
    </row>
    <row r="53" spans="1:45" s="199" customFormat="1" ht="14.25" x14ac:dyDescent="0.25">
      <c r="A53" s="397"/>
      <c r="B53" s="387"/>
      <c r="C53" s="387" t="s">
        <v>205</v>
      </c>
      <c r="D53" s="557" t="s">
        <v>206</v>
      </c>
      <c r="E53" s="557"/>
      <c r="F53" s="557"/>
      <c r="G53" s="558"/>
      <c r="H53" s="388">
        <f t="shared" si="3"/>
        <v>0</v>
      </c>
      <c r="I53" s="55"/>
      <c r="J53" s="311"/>
      <c r="K53" s="427"/>
      <c r="L53" s="426"/>
      <c r="M53" s="326"/>
      <c r="N53" s="56"/>
      <c r="O53" s="56"/>
      <c r="P53" s="56"/>
      <c r="Q53" s="56"/>
      <c r="R53" s="56"/>
      <c r="S53" s="57"/>
      <c r="T53" s="388">
        <f t="shared" si="5"/>
        <v>0</v>
      </c>
      <c r="U53" s="55"/>
      <c r="V53" s="311"/>
      <c r="W53" s="427"/>
      <c r="X53" s="426"/>
      <c r="Y53" s="326"/>
      <c r="Z53" s="56"/>
      <c r="AA53" s="56"/>
      <c r="AB53" s="56"/>
      <c r="AC53" s="56"/>
      <c r="AD53" s="56"/>
      <c r="AE53" s="57"/>
      <c r="AF53" s="388">
        <f t="shared" si="7"/>
        <v>0</v>
      </c>
      <c r="AG53" s="55"/>
      <c r="AH53" s="311"/>
      <c r="AI53" s="427"/>
      <c r="AJ53" s="426"/>
      <c r="AK53" s="291">
        <f t="shared" si="40"/>
        <v>0</v>
      </c>
      <c r="AL53" s="56"/>
      <c r="AM53" s="56"/>
      <c r="AN53" s="56"/>
      <c r="AO53" s="56"/>
      <c r="AP53" s="56"/>
      <c r="AQ53" s="57"/>
      <c r="AR53" s="389"/>
      <c r="AS53" s="389"/>
    </row>
    <row r="54" spans="1:45" s="199" customFormat="1" ht="14.25" x14ac:dyDescent="0.25">
      <c r="A54" s="397"/>
      <c r="B54" s="387"/>
      <c r="C54" s="387" t="s">
        <v>203</v>
      </c>
      <c r="D54" s="557" t="s">
        <v>204</v>
      </c>
      <c r="E54" s="557"/>
      <c r="F54" s="557"/>
      <c r="G54" s="558"/>
      <c r="H54" s="388">
        <f t="shared" si="3"/>
        <v>0</v>
      </c>
      <c r="I54" s="55"/>
      <c r="J54" s="311"/>
      <c r="K54" s="427"/>
      <c r="L54" s="426"/>
      <c r="M54" s="326"/>
      <c r="N54" s="56"/>
      <c r="O54" s="56"/>
      <c r="P54" s="56"/>
      <c r="Q54" s="56"/>
      <c r="R54" s="56"/>
      <c r="S54" s="57"/>
      <c r="T54" s="388">
        <f t="shared" si="5"/>
        <v>0</v>
      </c>
      <c r="U54" s="55"/>
      <c r="V54" s="311"/>
      <c r="W54" s="427"/>
      <c r="X54" s="426"/>
      <c r="Y54" s="326"/>
      <c r="Z54" s="56"/>
      <c r="AA54" s="56"/>
      <c r="AB54" s="56"/>
      <c r="AC54" s="56"/>
      <c r="AD54" s="56"/>
      <c r="AE54" s="57"/>
      <c r="AF54" s="388">
        <f t="shared" si="7"/>
        <v>0</v>
      </c>
      <c r="AG54" s="55"/>
      <c r="AH54" s="311"/>
      <c r="AI54" s="427"/>
      <c r="AJ54" s="426"/>
      <c r="AK54" s="291">
        <f t="shared" si="40"/>
        <v>0</v>
      </c>
      <c r="AL54" s="56"/>
      <c r="AM54" s="56"/>
      <c r="AN54" s="56"/>
      <c r="AO54" s="56"/>
      <c r="AP54" s="56"/>
      <c r="AQ54" s="57"/>
      <c r="AR54" s="389"/>
      <c r="AS54" s="389"/>
    </row>
    <row r="55" spans="1:45" s="199" customFormat="1" ht="14.25" x14ac:dyDescent="0.25">
      <c r="A55" s="397"/>
      <c r="B55" s="387"/>
      <c r="C55" s="387">
        <v>64152</v>
      </c>
      <c r="D55" s="557" t="s">
        <v>207</v>
      </c>
      <c r="E55" s="557"/>
      <c r="F55" s="557"/>
      <c r="G55" s="558"/>
      <c r="H55" s="388">
        <f t="shared" si="3"/>
        <v>0</v>
      </c>
      <c r="I55" s="55"/>
      <c r="J55" s="311"/>
      <c r="K55" s="427"/>
      <c r="L55" s="426"/>
      <c r="M55" s="326"/>
      <c r="N55" s="56"/>
      <c r="O55" s="56"/>
      <c r="P55" s="56"/>
      <c r="Q55" s="56"/>
      <c r="R55" s="56"/>
      <c r="S55" s="57"/>
      <c r="T55" s="388">
        <f t="shared" si="5"/>
        <v>0</v>
      </c>
      <c r="U55" s="55"/>
      <c r="V55" s="311"/>
      <c r="W55" s="427"/>
      <c r="X55" s="426"/>
      <c r="Y55" s="326"/>
      <c r="Z55" s="56"/>
      <c r="AA55" s="56"/>
      <c r="AB55" s="56"/>
      <c r="AC55" s="56"/>
      <c r="AD55" s="56"/>
      <c r="AE55" s="57"/>
      <c r="AF55" s="388">
        <f t="shared" si="7"/>
        <v>0</v>
      </c>
      <c r="AG55" s="55"/>
      <c r="AH55" s="311"/>
      <c r="AI55" s="427"/>
      <c r="AJ55" s="426"/>
      <c r="AK55" s="291">
        <f t="shared" si="40"/>
        <v>0</v>
      </c>
      <c r="AL55" s="56"/>
      <c r="AM55" s="56"/>
      <c r="AN55" s="56"/>
      <c r="AO55" s="56"/>
      <c r="AP55" s="56"/>
      <c r="AQ55" s="57"/>
      <c r="AR55" s="389"/>
      <c r="AS55" s="389"/>
    </row>
    <row r="56" spans="1:45" s="199" customFormat="1" ht="14.25" x14ac:dyDescent="0.25">
      <c r="A56" s="397"/>
      <c r="B56" s="387"/>
      <c r="C56" s="387" t="s">
        <v>208</v>
      </c>
      <c r="D56" s="557" t="s">
        <v>209</v>
      </c>
      <c r="E56" s="557"/>
      <c r="F56" s="557"/>
      <c r="G56" s="558"/>
      <c r="H56" s="388">
        <f t="shared" si="3"/>
        <v>0</v>
      </c>
      <c r="I56" s="55"/>
      <c r="J56" s="311"/>
      <c r="K56" s="427"/>
      <c r="L56" s="426"/>
      <c r="M56" s="326"/>
      <c r="N56" s="56"/>
      <c r="O56" s="56"/>
      <c r="P56" s="56"/>
      <c r="Q56" s="56"/>
      <c r="R56" s="56"/>
      <c r="S56" s="57"/>
      <c r="T56" s="388">
        <f t="shared" si="5"/>
        <v>0</v>
      </c>
      <c r="U56" s="55"/>
      <c r="V56" s="311"/>
      <c r="W56" s="427"/>
      <c r="X56" s="426"/>
      <c r="Y56" s="326"/>
      <c r="Z56" s="56"/>
      <c r="AA56" s="56"/>
      <c r="AB56" s="56"/>
      <c r="AC56" s="56"/>
      <c r="AD56" s="56"/>
      <c r="AE56" s="57"/>
      <c r="AF56" s="388">
        <f t="shared" si="7"/>
        <v>0</v>
      </c>
      <c r="AG56" s="55"/>
      <c r="AH56" s="311"/>
      <c r="AI56" s="427"/>
      <c r="AJ56" s="426"/>
      <c r="AK56" s="291">
        <f t="shared" si="40"/>
        <v>0</v>
      </c>
      <c r="AL56" s="56"/>
      <c r="AM56" s="56"/>
      <c r="AN56" s="56"/>
      <c r="AO56" s="56"/>
      <c r="AP56" s="56"/>
      <c r="AQ56" s="57"/>
      <c r="AR56" s="389"/>
      <c r="AS56" s="389"/>
    </row>
    <row r="57" spans="1:45" s="192" customFormat="1" ht="15" customHeight="1" x14ac:dyDescent="0.25">
      <c r="A57" s="539">
        <v>642</v>
      </c>
      <c r="B57" s="540"/>
      <c r="C57" s="540"/>
      <c r="D57" s="537" t="s">
        <v>63</v>
      </c>
      <c r="E57" s="537"/>
      <c r="F57" s="537"/>
      <c r="G57" s="538"/>
      <c r="H57" s="239">
        <f t="shared" si="3"/>
        <v>0</v>
      </c>
      <c r="I57" s="318">
        <f t="shared" ref="I57:S57" si="41">SUM(I58:I59)</f>
        <v>0</v>
      </c>
      <c r="J57" s="265">
        <f t="shared" si="41"/>
        <v>0</v>
      </c>
      <c r="K57" s="241">
        <f t="shared" si="41"/>
        <v>0</v>
      </c>
      <c r="L57" s="306">
        <f t="shared" si="41"/>
        <v>0</v>
      </c>
      <c r="M57" s="242">
        <f t="shared" si="41"/>
        <v>0</v>
      </c>
      <c r="N57" s="243">
        <f t="shared" si="41"/>
        <v>0</v>
      </c>
      <c r="O57" s="243">
        <f t="shared" si="41"/>
        <v>0</v>
      </c>
      <c r="P57" s="243">
        <f t="shared" si="41"/>
        <v>0</v>
      </c>
      <c r="Q57" s="243">
        <f t="shared" si="41"/>
        <v>0</v>
      </c>
      <c r="R57" s="243">
        <f t="shared" si="41"/>
        <v>0</v>
      </c>
      <c r="S57" s="241">
        <f t="shared" si="41"/>
        <v>0</v>
      </c>
      <c r="T57" s="239">
        <f t="shared" si="5"/>
        <v>0</v>
      </c>
      <c r="U57" s="318">
        <f t="shared" ref="U57" si="42">SUM(U58:U59)</f>
        <v>0</v>
      </c>
      <c r="V57" s="265">
        <f t="shared" ref="V57" si="43">SUM(V58:V59)</f>
        <v>0</v>
      </c>
      <c r="W57" s="241">
        <f t="shared" ref="W57" si="44">SUM(W58:W59)</f>
        <v>0</v>
      </c>
      <c r="X57" s="306">
        <f t="shared" ref="X57" si="45">SUM(X58:X59)</f>
        <v>0</v>
      </c>
      <c r="Y57" s="242">
        <f t="shared" ref="Y57" si="46">SUM(Y58:Y59)</f>
        <v>0</v>
      </c>
      <c r="Z57" s="243">
        <f t="shared" ref="Z57" si="47">SUM(Z58:Z59)</f>
        <v>0</v>
      </c>
      <c r="AA57" s="243">
        <f t="shared" ref="AA57" si="48">SUM(AA58:AA59)</f>
        <v>0</v>
      </c>
      <c r="AB57" s="243">
        <f t="shared" ref="AB57" si="49">SUM(AB58:AB59)</f>
        <v>0</v>
      </c>
      <c r="AC57" s="243">
        <f t="shared" ref="AC57" si="50">SUM(AC58:AC59)</f>
        <v>0</v>
      </c>
      <c r="AD57" s="243">
        <f t="shared" ref="AD57" si="51">SUM(AD58:AD59)</f>
        <v>0</v>
      </c>
      <c r="AE57" s="241">
        <f t="shared" ref="AE57" si="52">SUM(AE58:AE59)</f>
        <v>0</v>
      </c>
      <c r="AF57" s="239">
        <f t="shared" si="7"/>
        <v>0</v>
      </c>
      <c r="AG57" s="318">
        <f t="shared" ref="AG57" si="53">SUM(AG58:AG59)</f>
        <v>0</v>
      </c>
      <c r="AH57" s="265">
        <f t="shared" ref="AH57" si="54">SUM(AH58:AH59)</f>
        <v>0</v>
      </c>
      <c r="AI57" s="241">
        <f t="shared" ref="AI57" si="55">SUM(AI58:AI59)</f>
        <v>0</v>
      </c>
      <c r="AJ57" s="306">
        <f t="shared" ref="AJ57" si="56">SUM(AJ58:AJ59)</f>
        <v>0</v>
      </c>
      <c r="AK57" s="242">
        <f t="shared" ref="AK57" si="57">SUM(AK58:AK59)</f>
        <v>0</v>
      </c>
      <c r="AL57" s="243">
        <f t="shared" ref="AL57" si="58">SUM(AL58:AL59)</f>
        <v>0</v>
      </c>
      <c r="AM57" s="243">
        <f t="shared" ref="AM57" si="59">SUM(AM58:AM59)</f>
        <v>0</v>
      </c>
      <c r="AN57" s="243">
        <f t="shared" ref="AN57" si="60">SUM(AN58:AN59)</f>
        <v>0</v>
      </c>
      <c r="AO57" s="243">
        <f t="shared" ref="AO57" si="61">SUM(AO58:AO59)</f>
        <v>0</v>
      </c>
      <c r="AP57" s="243">
        <f t="shared" ref="AP57" si="62">SUM(AP58:AP59)</f>
        <v>0</v>
      </c>
      <c r="AQ57" s="241">
        <f t="shared" ref="AQ57" si="63">SUM(AQ58:AQ59)</f>
        <v>0</v>
      </c>
      <c r="AR57" s="245"/>
      <c r="AS57" s="245"/>
    </row>
    <row r="58" spans="1:45" s="199" customFormat="1" ht="26.45" customHeight="1" x14ac:dyDescent="0.25">
      <c r="A58" s="397"/>
      <c r="B58" s="387"/>
      <c r="C58" s="387">
        <v>64251</v>
      </c>
      <c r="D58" s="557" t="s">
        <v>210</v>
      </c>
      <c r="E58" s="557"/>
      <c r="F58" s="557"/>
      <c r="G58" s="558"/>
      <c r="H58" s="388">
        <f t="shared" si="3"/>
        <v>0</v>
      </c>
      <c r="I58" s="55"/>
      <c r="J58" s="311"/>
      <c r="K58" s="427"/>
      <c r="L58" s="426"/>
      <c r="M58" s="326"/>
      <c r="N58" s="56"/>
      <c r="O58" s="56"/>
      <c r="P58" s="56"/>
      <c r="Q58" s="56"/>
      <c r="R58" s="291"/>
      <c r="S58" s="57"/>
      <c r="T58" s="388">
        <f t="shared" si="5"/>
        <v>0</v>
      </c>
      <c r="U58" s="55"/>
      <c r="V58" s="311"/>
      <c r="W58" s="427"/>
      <c r="X58" s="426"/>
      <c r="Y58" s="326"/>
      <c r="Z58" s="56"/>
      <c r="AA58" s="56"/>
      <c r="AB58" s="56"/>
      <c r="AC58" s="56"/>
      <c r="AD58" s="291"/>
      <c r="AE58" s="57"/>
      <c r="AF58" s="388">
        <f t="shared" si="7"/>
        <v>0</v>
      </c>
      <c r="AG58" s="55"/>
      <c r="AH58" s="311"/>
      <c r="AI58" s="427"/>
      <c r="AJ58" s="426"/>
      <c r="AK58" s="291">
        <f t="shared" ref="AK58:AK59" si="64">M58+Y58</f>
        <v>0</v>
      </c>
      <c r="AL58" s="56"/>
      <c r="AM58" s="56"/>
      <c r="AN58" s="56"/>
      <c r="AO58" s="56"/>
      <c r="AP58" s="291"/>
      <c r="AQ58" s="57"/>
      <c r="AR58" s="389"/>
      <c r="AS58" s="389"/>
    </row>
    <row r="59" spans="1:45" s="199" customFormat="1" ht="14.25" x14ac:dyDescent="0.25">
      <c r="A59" s="397"/>
      <c r="B59" s="387"/>
      <c r="C59" s="387" t="s">
        <v>211</v>
      </c>
      <c r="D59" s="557" t="s">
        <v>212</v>
      </c>
      <c r="E59" s="557"/>
      <c r="F59" s="557"/>
      <c r="G59" s="558"/>
      <c r="H59" s="388">
        <f t="shared" si="3"/>
        <v>0</v>
      </c>
      <c r="I59" s="55"/>
      <c r="J59" s="311"/>
      <c r="K59" s="427"/>
      <c r="L59" s="426"/>
      <c r="M59" s="326"/>
      <c r="N59" s="56"/>
      <c r="O59" s="56"/>
      <c r="P59" s="56"/>
      <c r="Q59" s="56"/>
      <c r="R59" s="291"/>
      <c r="S59" s="57"/>
      <c r="T59" s="388">
        <f t="shared" si="5"/>
        <v>0</v>
      </c>
      <c r="U59" s="55"/>
      <c r="V59" s="311"/>
      <c r="W59" s="427"/>
      <c r="X59" s="426"/>
      <c r="Y59" s="326"/>
      <c r="Z59" s="56"/>
      <c r="AA59" s="56"/>
      <c r="AB59" s="56"/>
      <c r="AC59" s="56"/>
      <c r="AD59" s="291"/>
      <c r="AE59" s="57"/>
      <c r="AF59" s="388">
        <f t="shared" si="7"/>
        <v>0</v>
      </c>
      <c r="AG59" s="55"/>
      <c r="AH59" s="311"/>
      <c r="AI59" s="427"/>
      <c r="AJ59" s="426"/>
      <c r="AK59" s="291">
        <f t="shared" si="64"/>
        <v>0</v>
      </c>
      <c r="AL59" s="56"/>
      <c r="AM59" s="56"/>
      <c r="AN59" s="56"/>
      <c r="AO59" s="56"/>
      <c r="AP59" s="291"/>
      <c r="AQ59" s="57"/>
      <c r="AR59" s="389"/>
      <c r="AS59" s="389"/>
    </row>
    <row r="60" spans="1:45" s="192" customFormat="1" ht="41.25" customHeight="1" x14ac:dyDescent="0.25">
      <c r="A60" s="539">
        <v>65</v>
      </c>
      <c r="B60" s="540"/>
      <c r="C60" s="319"/>
      <c r="D60" s="537" t="s">
        <v>54</v>
      </c>
      <c r="E60" s="537"/>
      <c r="F60" s="537"/>
      <c r="G60" s="538"/>
      <c r="H60" s="239">
        <f t="shared" si="3"/>
        <v>280000</v>
      </c>
      <c r="I60" s="318">
        <f>I61</f>
        <v>0</v>
      </c>
      <c r="J60" s="265">
        <f t="shared" ref="J60:S60" si="65">J61</f>
        <v>0</v>
      </c>
      <c r="K60" s="241">
        <f t="shared" si="65"/>
        <v>0</v>
      </c>
      <c r="L60" s="306">
        <f t="shared" si="65"/>
        <v>0</v>
      </c>
      <c r="M60" s="242">
        <f t="shared" si="65"/>
        <v>0</v>
      </c>
      <c r="N60" s="243">
        <f t="shared" si="65"/>
        <v>280000</v>
      </c>
      <c r="O60" s="243">
        <f t="shared" si="65"/>
        <v>0</v>
      </c>
      <c r="P60" s="243">
        <f t="shared" si="65"/>
        <v>0</v>
      </c>
      <c r="Q60" s="243">
        <f t="shared" si="65"/>
        <v>0</v>
      </c>
      <c r="R60" s="243">
        <f t="shared" si="65"/>
        <v>0</v>
      </c>
      <c r="S60" s="241">
        <f t="shared" si="65"/>
        <v>0</v>
      </c>
      <c r="T60" s="239">
        <f t="shared" si="5"/>
        <v>0</v>
      </c>
      <c r="U60" s="318">
        <f>U61</f>
        <v>0</v>
      </c>
      <c r="V60" s="265">
        <f t="shared" ref="V60:AE60" si="66">V61</f>
        <v>0</v>
      </c>
      <c r="W60" s="241">
        <f t="shared" si="66"/>
        <v>0</v>
      </c>
      <c r="X60" s="306">
        <f t="shared" si="66"/>
        <v>0</v>
      </c>
      <c r="Y60" s="242">
        <f t="shared" si="66"/>
        <v>0</v>
      </c>
      <c r="Z60" s="243">
        <f t="shared" si="66"/>
        <v>0</v>
      </c>
      <c r="AA60" s="243">
        <f t="shared" si="66"/>
        <v>0</v>
      </c>
      <c r="AB60" s="243">
        <f t="shared" si="66"/>
        <v>0</v>
      </c>
      <c r="AC60" s="243">
        <f t="shared" si="66"/>
        <v>0</v>
      </c>
      <c r="AD60" s="243">
        <f t="shared" si="66"/>
        <v>0</v>
      </c>
      <c r="AE60" s="241">
        <f t="shared" si="66"/>
        <v>0</v>
      </c>
      <c r="AF60" s="239">
        <f t="shared" si="7"/>
        <v>280000</v>
      </c>
      <c r="AG60" s="318">
        <f>AG61</f>
        <v>0</v>
      </c>
      <c r="AH60" s="265">
        <f t="shared" ref="AH60:AQ60" si="67">AH61</f>
        <v>0</v>
      </c>
      <c r="AI60" s="241">
        <f t="shared" si="67"/>
        <v>0</v>
      </c>
      <c r="AJ60" s="306">
        <f t="shared" si="67"/>
        <v>0</v>
      </c>
      <c r="AK60" s="242">
        <f t="shared" si="67"/>
        <v>0</v>
      </c>
      <c r="AL60" s="243">
        <f t="shared" si="67"/>
        <v>280000</v>
      </c>
      <c r="AM60" s="243">
        <f t="shared" si="67"/>
        <v>0</v>
      </c>
      <c r="AN60" s="243">
        <f t="shared" si="67"/>
        <v>0</v>
      </c>
      <c r="AO60" s="243">
        <f t="shared" si="67"/>
        <v>0</v>
      </c>
      <c r="AP60" s="243">
        <f t="shared" si="67"/>
        <v>0</v>
      </c>
      <c r="AQ60" s="241">
        <f t="shared" si="67"/>
        <v>0</v>
      </c>
      <c r="AR60" s="245"/>
      <c r="AS60" s="245"/>
    </row>
    <row r="61" spans="1:45" s="192" customFormat="1" ht="15.75" customHeight="1" x14ac:dyDescent="0.25">
      <c r="A61" s="539">
        <v>652</v>
      </c>
      <c r="B61" s="540"/>
      <c r="C61" s="540"/>
      <c r="D61" s="537" t="s">
        <v>55</v>
      </c>
      <c r="E61" s="537"/>
      <c r="F61" s="537"/>
      <c r="G61" s="538"/>
      <c r="H61" s="239">
        <f t="shared" si="3"/>
        <v>280000</v>
      </c>
      <c r="I61" s="318">
        <f>SUM(I62:I66)</f>
        <v>0</v>
      </c>
      <c r="J61" s="265">
        <f t="shared" ref="J61:S61" si="68">SUM(J62:J66)</f>
        <v>0</v>
      </c>
      <c r="K61" s="241">
        <f t="shared" si="68"/>
        <v>0</v>
      </c>
      <c r="L61" s="306">
        <f t="shared" si="68"/>
        <v>0</v>
      </c>
      <c r="M61" s="242">
        <f t="shared" si="68"/>
        <v>0</v>
      </c>
      <c r="N61" s="243">
        <f t="shared" si="68"/>
        <v>280000</v>
      </c>
      <c r="O61" s="243">
        <f t="shared" si="68"/>
        <v>0</v>
      </c>
      <c r="P61" s="243">
        <f t="shared" si="68"/>
        <v>0</v>
      </c>
      <c r="Q61" s="243">
        <f t="shared" si="68"/>
        <v>0</v>
      </c>
      <c r="R61" s="243">
        <f t="shared" si="68"/>
        <v>0</v>
      </c>
      <c r="S61" s="241">
        <f t="shared" si="68"/>
        <v>0</v>
      </c>
      <c r="T61" s="239">
        <f t="shared" si="5"/>
        <v>0</v>
      </c>
      <c r="U61" s="318">
        <f>SUM(U62:U66)</f>
        <v>0</v>
      </c>
      <c r="V61" s="265">
        <f t="shared" ref="V61:AE61" si="69">SUM(V62:V66)</f>
        <v>0</v>
      </c>
      <c r="W61" s="241">
        <f t="shared" si="69"/>
        <v>0</v>
      </c>
      <c r="X61" s="306">
        <f t="shared" si="69"/>
        <v>0</v>
      </c>
      <c r="Y61" s="242">
        <f t="shared" si="69"/>
        <v>0</v>
      </c>
      <c r="Z61" s="243">
        <f t="shared" si="69"/>
        <v>0</v>
      </c>
      <c r="AA61" s="243">
        <f t="shared" si="69"/>
        <v>0</v>
      </c>
      <c r="AB61" s="243">
        <f t="shared" si="69"/>
        <v>0</v>
      </c>
      <c r="AC61" s="243">
        <f t="shared" si="69"/>
        <v>0</v>
      </c>
      <c r="AD61" s="243">
        <f t="shared" si="69"/>
        <v>0</v>
      </c>
      <c r="AE61" s="241">
        <f t="shared" si="69"/>
        <v>0</v>
      </c>
      <c r="AF61" s="239">
        <f t="shared" si="7"/>
        <v>280000</v>
      </c>
      <c r="AG61" s="318">
        <f>SUM(AG62:AG66)</f>
        <v>0</v>
      </c>
      <c r="AH61" s="265">
        <f t="shared" ref="AH61:AQ61" si="70">SUM(AH62:AH66)</f>
        <v>0</v>
      </c>
      <c r="AI61" s="241">
        <f t="shared" si="70"/>
        <v>0</v>
      </c>
      <c r="AJ61" s="306">
        <f t="shared" si="70"/>
        <v>0</v>
      </c>
      <c r="AK61" s="242">
        <f t="shared" si="70"/>
        <v>0</v>
      </c>
      <c r="AL61" s="243">
        <f t="shared" si="70"/>
        <v>280000</v>
      </c>
      <c r="AM61" s="243">
        <f t="shared" si="70"/>
        <v>0</v>
      </c>
      <c r="AN61" s="243">
        <f t="shared" si="70"/>
        <v>0</v>
      </c>
      <c r="AO61" s="243">
        <f t="shared" si="70"/>
        <v>0</v>
      </c>
      <c r="AP61" s="243">
        <f t="shared" si="70"/>
        <v>0</v>
      </c>
      <c r="AQ61" s="241">
        <f t="shared" si="70"/>
        <v>0</v>
      </c>
      <c r="AR61" s="245"/>
      <c r="AS61" s="245"/>
    </row>
    <row r="62" spans="1:45" s="199" customFormat="1" ht="24" customHeight="1" x14ac:dyDescent="0.25">
      <c r="A62" s="397"/>
      <c r="B62" s="387"/>
      <c r="C62" s="387">
        <v>65264</v>
      </c>
      <c r="D62" s="557" t="s">
        <v>213</v>
      </c>
      <c r="E62" s="557"/>
      <c r="F62" s="557"/>
      <c r="G62" s="558"/>
      <c r="H62" s="388">
        <f t="shared" si="3"/>
        <v>180000</v>
      </c>
      <c r="I62" s="55"/>
      <c r="J62" s="311"/>
      <c r="K62" s="427"/>
      <c r="L62" s="426"/>
      <c r="M62" s="291"/>
      <c r="N62" s="327">
        <v>180000</v>
      </c>
      <c r="O62" s="56"/>
      <c r="P62" s="56"/>
      <c r="Q62" s="56"/>
      <c r="R62" s="56"/>
      <c r="S62" s="57"/>
      <c r="T62" s="388">
        <f t="shared" si="5"/>
        <v>0</v>
      </c>
      <c r="U62" s="55"/>
      <c r="V62" s="311"/>
      <c r="W62" s="427"/>
      <c r="X62" s="426"/>
      <c r="Y62" s="291"/>
      <c r="Z62" s="327"/>
      <c r="AA62" s="56"/>
      <c r="AB62" s="56"/>
      <c r="AC62" s="56"/>
      <c r="AD62" s="56"/>
      <c r="AE62" s="57"/>
      <c r="AF62" s="388">
        <f t="shared" si="7"/>
        <v>180000</v>
      </c>
      <c r="AG62" s="55"/>
      <c r="AH62" s="311"/>
      <c r="AI62" s="427"/>
      <c r="AJ62" s="426"/>
      <c r="AK62" s="291"/>
      <c r="AL62" s="56">
        <f>N62+Z62</f>
        <v>180000</v>
      </c>
      <c r="AM62" s="56"/>
      <c r="AN62" s="56"/>
      <c r="AO62" s="56"/>
      <c r="AP62" s="56"/>
      <c r="AQ62" s="57"/>
      <c r="AR62" s="389"/>
      <c r="AS62" s="389"/>
    </row>
    <row r="63" spans="1:45" s="199" customFormat="1" ht="24" customHeight="1" x14ac:dyDescent="0.25">
      <c r="A63" s="397"/>
      <c r="B63" s="387"/>
      <c r="C63" s="387">
        <v>65266</v>
      </c>
      <c r="D63" s="557" t="s">
        <v>214</v>
      </c>
      <c r="E63" s="557"/>
      <c r="F63" s="557"/>
      <c r="G63" s="558"/>
      <c r="H63" s="388">
        <f t="shared" si="3"/>
        <v>0</v>
      </c>
      <c r="I63" s="55"/>
      <c r="J63" s="311"/>
      <c r="K63" s="427"/>
      <c r="L63" s="426"/>
      <c r="M63" s="327"/>
      <c r="N63" s="56"/>
      <c r="O63" s="56"/>
      <c r="P63" s="56"/>
      <c r="Q63" s="56"/>
      <c r="R63" s="56"/>
      <c r="S63" s="57"/>
      <c r="T63" s="388">
        <f t="shared" si="5"/>
        <v>0</v>
      </c>
      <c r="U63" s="55"/>
      <c r="V63" s="311"/>
      <c r="W63" s="427"/>
      <c r="X63" s="426"/>
      <c r="Y63" s="327"/>
      <c r="Z63" s="56"/>
      <c r="AA63" s="56"/>
      <c r="AB63" s="56"/>
      <c r="AC63" s="56"/>
      <c r="AD63" s="56"/>
      <c r="AE63" s="57"/>
      <c r="AF63" s="388">
        <f t="shared" si="7"/>
        <v>0</v>
      </c>
      <c r="AG63" s="55"/>
      <c r="AH63" s="311"/>
      <c r="AI63" s="427"/>
      <c r="AJ63" s="426"/>
      <c r="AK63" s="56">
        <f>M63+Y63</f>
        <v>0</v>
      </c>
      <c r="AL63" s="56"/>
      <c r="AM63" s="56"/>
      <c r="AN63" s="56"/>
      <c r="AO63" s="56"/>
      <c r="AP63" s="56"/>
      <c r="AQ63" s="57"/>
      <c r="AR63" s="389"/>
      <c r="AS63" s="389"/>
    </row>
    <row r="64" spans="1:45" s="199" customFormat="1" ht="24" customHeight="1" x14ac:dyDescent="0.25">
      <c r="A64" s="397"/>
      <c r="B64" s="387"/>
      <c r="C64" s="387" t="s">
        <v>215</v>
      </c>
      <c r="D64" s="557" t="s">
        <v>216</v>
      </c>
      <c r="E64" s="557"/>
      <c r="F64" s="557"/>
      <c r="G64" s="558"/>
      <c r="H64" s="388">
        <f t="shared" si="3"/>
        <v>0</v>
      </c>
      <c r="I64" s="55"/>
      <c r="J64" s="311"/>
      <c r="K64" s="427"/>
      <c r="L64" s="426"/>
      <c r="M64" s="291"/>
      <c r="N64" s="327"/>
      <c r="O64" s="56"/>
      <c r="P64" s="56"/>
      <c r="Q64" s="56"/>
      <c r="R64" s="327"/>
      <c r="S64" s="57"/>
      <c r="T64" s="388">
        <f t="shared" si="5"/>
        <v>0</v>
      </c>
      <c r="U64" s="55"/>
      <c r="V64" s="311"/>
      <c r="W64" s="427"/>
      <c r="X64" s="426"/>
      <c r="Y64" s="291"/>
      <c r="Z64" s="327"/>
      <c r="AA64" s="56"/>
      <c r="AB64" s="56"/>
      <c r="AC64" s="56"/>
      <c r="AD64" s="327"/>
      <c r="AE64" s="57"/>
      <c r="AF64" s="388">
        <f t="shared" si="7"/>
        <v>0</v>
      </c>
      <c r="AG64" s="55"/>
      <c r="AH64" s="311"/>
      <c r="AI64" s="427"/>
      <c r="AJ64" s="426"/>
      <c r="AK64" s="291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9"/>
      <c r="AS64" s="389"/>
    </row>
    <row r="65" spans="1:45" s="199" customFormat="1" ht="14.25" x14ac:dyDescent="0.25">
      <c r="A65" s="397"/>
      <c r="B65" s="387"/>
      <c r="C65" s="387">
        <v>65268</v>
      </c>
      <c r="D65" s="557" t="s">
        <v>217</v>
      </c>
      <c r="E65" s="557"/>
      <c r="F65" s="557"/>
      <c r="G65" s="558"/>
      <c r="H65" s="388">
        <f t="shared" si="3"/>
        <v>0</v>
      </c>
      <c r="I65" s="55"/>
      <c r="J65" s="311"/>
      <c r="K65" s="427"/>
      <c r="L65" s="426"/>
      <c r="M65" s="291"/>
      <c r="N65" s="327"/>
      <c r="O65" s="56"/>
      <c r="P65" s="56"/>
      <c r="Q65" s="56"/>
      <c r="R65" s="56"/>
      <c r="S65" s="57"/>
      <c r="T65" s="388">
        <f t="shared" si="5"/>
        <v>0</v>
      </c>
      <c r="U65" s="55"/>
      <c r="V65" s="311"/>
      <c r="W65" s="427"/>
      <c r="X65" s="426"/>
      <c r="Y65" s="291"/>
      <c r="Z65" s="327"/>
      <c r="AA65" s="56"/>
      <c r="AB65" s="56"/>
      <c r="AC65" s="56"/>
      <c r="AD65" s="56"/>
      <c r="AE65" s="57"/>
      <c r="AF65" s="388">
        <f t="shared" si="7"/>
        <v>0</v>
      </c>
      <c r="AG65" s="55"/>
      <c r="AH65" s="311"/>
      <c r="AI65" s="427"/>
      <c r="AJ65" s="426"/>
      <c r="AK65" s="291"/>
      <c r="AL65" s="56">
        <f>N65+Z65</f>
        <v>0</v>
      </c>
      <c r="AM65" s="56"/>
      <c r="AN65" s="56"/>
      <c r="AO65" s="56"/>
      <c r="AP65" s="56"/>
      <c r="AQ65" s="57"/>
      <c r="AR65" s="389"/>
      <c r="AS65" s="389"/>
    </row>
    <row r="66" spans="1:45" s="199" customFormat="1" ht="24" customHeight="1" x14ac:dyDescent="0.25">
      <c r="A66" s="397"/>
      <c r="B66" s="387"/>
      <c r="C66" s="387" t="s">
        <v>218</v>
      </c>
      <c r="D66" s="557" t="s">
        <v>219</v>
      </c>
      <c r="E66" s="557"/>
      <c r="F66" s="557"/>
      <c r="G66" s="558"/>
      <c r="H66" s="388">
        <f t="shared" si="3"/>
        <v>100000</v>
      </c>
      <c r="I66" s="55"/>
      <c r="J66" s="311"/>
      <c r="K66" s="427"/>
      <c r="L66" s="426"/>
      <c r="M66" s="291"/>
      <c r="N66" s="327">
        <v>100000</v>
      </c>
      <c r="O66" s="56"/>
      <c r="P66" s="56"/>
      <c r="Q66" s="56"/>
      <c r="R66" s="56"/>
      <c r="S66" s="57"/>
      <c r="T66" s="388">
        <f t="shared" si="5"/>
        <v>0</v>
      </c>
      <c r="U66" s="55"/>
      <c r="V66" s="311"/>
      <c r="W66" s="427"/>
      <c r="X66" s="426"/>
      <c r="Y66" s="291"/>
      <c r="Z66" s="327"/>
      <c r="AA66" s="56"/>
      <c r="AB66" s="56"/>
      <c r="AC66" s="56"/>
      <c r="AD66" s="56"/>
      <c r="AE66" s="57"/>
      <c r="AF66" s="388">
        <f t="shared" si="7"/>
        <v>100000</v>
      </c>
      <c r="AG66" s="55"/>
      <c r="AH66" s="311"/>
      <c r="AI66" s="427"/>
      <c r="AJ66" s="426"/>
      <c r="AK66" s="291"/>
      <c r="AL66" s="56">
        <f>N66+Z66</f>
        <v>100000</v>
      </c>
      <c r="AM66" s="56"/>
      <c r="AN66" s="56"/>
      <c r="AO66" s="56"/>
      <c r="AP66" s="56"/>
      <c r="AQ66" s="57"/>
      <c r="AR66" s="389"/>
      <c r="AS66" s="389"/>
    </row>
    <row r="67" spans="1:45" s="192" customFormat="1" ht="27.75" customHeight="1" x14ac:dyDescent="0.25">
      <c r="A67" s="539">
        <v>66</v>
      </c>
      <c r="B67" s="540"/>
      <c r="C67" s="319"/>
      <c r="D67" s="537" t="s">
        <v>56</v>
      </c>
      <c r="E67" s="537"/>
      <c r="F67" s="537"/>
      <c r="G67" s="538"/>
      <c r="H67" s="239">
        <f t="shared" si="3"/>
        <v>13500</v>
      </c>
      <c r="I67" s="318">
        <f>I68+I72</f>
        <v>0</v>
      </c>
      <c r="J67" s="265">
        <f t="shared" ref="J67:S67" si="71">J68+J72</f>
        <v>0</v>
      </c>
      <c r="K67" s="241">
        <f t="shared" si="71"/>
        <v>0</v>
      </c>
      <c r="L67" s="306">
        <f t="shared" si="71"/>
        <v>0</v>
      </c>
      <c r="M67" s="242">
        <f t="shared" si="71"/>
        <v>13500</v>
      </c>
      <c r="N67" s="243">
        <f t="shared" si="71"/>
        <v>0</v>
      </c>
      <c r="O67" s="243">
        <f t="shared" si="71"/>
        <v>0</v>
      </c>
      <c r="P67" s="243">
        <f t="shared" si="71"/>
        <v>0</v>
      </c>
      <c r="Q67" s="243">
        <f t="shared" si="71"/>
        <v>0</v>
      </c>
      <c r="R67" s="243">
        <f t="shared" si="71"/>
        <v>0</v>
      </c>
      <c r="S67" s="241">
        <f t="shared" si="71"/>
        <v>0</v>
      </c>
      <c r="T67" s="239">
        <f t="shared" si="5"/>
        <v>0</v>
      </c>
      <c r="U67" s="318">
        <f>U68+U72</f>
        <v>0</v>
      </c>
      <c r="V67" s="265">
        <f t="shared" ref="V67:AE67" si="72">V68+V72</f>
        <v>0</v>
      </c>
      <c r="W67" s="241">
        <f t="shared" si="72"/>
        <v>0</v>
      </c>
      <c r="X67" s="306">
        <f t="shared" si="72"/>
        <v>0</v>
      </c>
      <c r="Y67" s="242">
        <f t="shared" si="72"/>
        <v>0</v>
      </c>
      <c r="Z67" s="243">
        <f t="shared" si="72"/>
        <v>0</v>
      </c>
      <c r="AA67" s="243">
        <f t="shared" si="72"/>
        <v>0</v>
      </c>
      <c r="AB67" s="243">
        <f t="shared" si="72"/>
        <v>0</v>
      </c>
      <c r="AC67" s="243">
        <f t="shared" si="72"/>
        <v>0</v>
      </c>
      <c r="AD67" s="243">
        <f t="shared" si="72"/>
        <v>0</v>
      </c>
      <c r="AE67" s="241">
        <f t="shared" si="72"/>
        <v>0</v>
      </c>
      <c r="AF67" s="239">
        <f t="shared" si="7"/>
        <v>13500</v>
      </c>
      <c r="AG67" s="318">
        <f>AG68+AG72</f>
        <v>0</v>
      </c>
      <c r="AH67" s="265">
        <f t="shared" ref="AH67:AQ67" si="73">AH68+AH72</f>
        <v>0</v>
      </c>
      <c r="AI67" s="241">
        <f t="shared" si="73"/>
        <v>0</v>
      </c>
      <c r="AJ67" s="306">
        <f t="shared" si="73"/>
        <v>0</v>
      </c>
      <c r="AK67" s="242">
        <f t="shared" si="73"/>
        <v>13500</v>
      </c>
      <c r="AL67" s="243">
        <f t="shared" si="73"/>
        <v>0</v>
      </c>
      <c r="AM67" s="243">
        <f t="shared" si="73"/>
        <v>0</v>
      </c>
      <c r="AN67" s="243">
        <f t="shared" si="73"/>
        <v>0</v>
      </c>
      <c r="AO67" s="243">
        <f t="shared" si="73"/>
        <v>0</v>
      </c>
      <c r="AP67" s="243">
        <f t="shared" si="73"/>
        <v>0</v>
      </c>
      <c r="AQ67" s="241">
        <f t="shared" si="73"/>
        <v>0</v>
      </c>
      <c r="AR67" s="245"/>
      <c r="AS67" s="245"/>
    </row>
    <row r="68" spans="1:45" s="192" customFormat="1" ht="30.75" customHeight="1" x14ac:dyDescent="0.25">
      <c r="A68" s="539">
        <v>661</v>
      </c>
      <c r="B68" s="540"/>
      <c r="C68" s="540"/>
      <c r="D68" s="537" t="s">
        <v>57</v>
      </c>
      <c r="E68" s="537"/>
      <c r="F68" s="537"/>
      <c r="G68" s="538"/>
      <c r="H68" s="239">
        <f t="shared" si="3"/>
        <v>13500</v>
      </c>
      <c r="I68" s="318">
        <f>SUM(I69:I71)</f>
        <v>0</v>
      </c>
      <c r="J68" s="265">
        <f t="shared" ref="J68:S68" si="74">SUM(J69:J71)</f>
        <v>0</v>
      </c>
      <c r="K68" s="241">
        <f t="shared" si="74"/>
        <v>0</v>
      </c>
      <c r="L68" s="306">
        <f t="shared" si="74"/>
        <v>0</v>
      </c>
      <c r="M68" s="242">
        <f t="shared" si="74"/>
        <v>13500</v>
      </c>
      <c r="N68" s="243">
        <f t="shared" si="74"/>
        <v>0</v>
      </c>
      <c r="O68" s="243">
        <f t="shared" si="74"/>
        <v>0</v>
      </c>
      <c r="P68" s="243">
        <f t="shared" si="74"/>
        <v>0</v>
      </c>
      <c r="Q68" s="243">
        <f t="shared" si="74"/>
        <v>0</v>
      </c>
      <c r="R68" s="243">
        <f t="shared" si="74"/>
        <v>0</v>
      </c>
      <c r="S68" s="241">
        <f t="shared" si="74"/>
        <v>0</v>
      </c>
      <c r="T68" s="239">
        <f t="shared" si="5"/>
        <v>0</v>
      </c>
      <c r="U68" s="318">
        <f>SUM(U69:U71)</f>
        <v>0</v>
      </c>
      <c r="V68" s="265">
        <f t="shared" ref="V68:AE68" si="75">SUM(V69:V71)</f>
        <v>0</v>
      </c>
      <c r="W68" s="241">
        <f t="shared" si="75"/>
        <v>0</v>
      </c>
      <c r="X68" s="306">
        <f t="shared" si="75"/>
        <v>0</v>
      </c>
      <c r="Y68" s="242">
        <f t="shared" si="75"/>
        <v>0</v>
      </c>
      <c r="Z68" s="243">
        <f t="shared" si="75"/>
        <v>0</v>
      </c>
      <c r="AA68" s="243">
        <f t="shared" si="75"/>
        <v>0</v>
      </c>
      <c r="AB68" s="243">
        <f t="shared" si="75"/>
        <v>0</v>
      </c>
      <c r="AC68" s="243">
        <f t="shared" si="75"/>
        <v>0</v>
      </c>
      <c r="AD68" s="243">
        <f t="shared" si="75"/>
        <v>0</v>
      </c>
      <c r="AE68" s="241">
        <f t="shared" si="75"/>
        <v>0</v>
      </c>
      <c r="AF68" s="239">
        <f t="shared" si="7"/>
        <v>13500</v>
      </c>
      <c r="AG68" s="318">
        <f>SUM(AG69:AG71)</f>
        <v>0</v>
      </c>
      <c r="AH68" s="265">
        <f t="shared" ref="AH68:AQ68" si="76">SUM(AH69:AH71)</f>
        <v>0</v>
      </c>
      <c r="AI68" s="241">
        <f t="shared" si="76"/>
        <v>0</v>
      </c>
      <c r="AJ68" s="306">
        <f t="shared" si="76"/>
        <v>0</v>
      </c>
      <c r="AK68" s="242">
        <f t="shared" si="76"/>
        <v>13500</v>
      </c>
      <c r="AL68" s="243">
        <f t="shared" si="76"/>
        <v>0</v>
      </c>
      <c r="AM68" s="243">
        <f t="shared" si="76"/>
        <v>0</v>
      </c>
      <c r="AN68" s="243">
        <f t="shared" si="76"/>
        <v>0</v>
      </c>
      <c r="AO68" s="243">
        <f t="shared" si="76"/>
        <v>0</v>
      </c>
      <c r="AP68" s="243">
        <f t="shared" si="76"/>
        <v>0</v>
      </c>
      <c r="AQ68" s="241">
        <f t="shared" si="76"/>
        <v>0</v>
      </c>
      <c r="AR68" s="245"/>
      <c r="AS68" s="245"/>
    </row>
    <row r="69" spans="1:45" s="199" customFormat="1" ht="14.25" x14ac:dyDescent="0.25">
      <c r="A69" s="397"/>
      <c r="B69" s="387"/>
      <c r="C69" s="387">
        <v>66141</v>
      </c>
      <c r="D69" s="557" t="s">
        <v>220</v>
      </c>
      <c r="E69" s="557"/>
      <c r="F69" s="557"/>
      <c r="G69" s="558"/>
      <c r="H69" s="388">
        <f t="shared" si="3"/>
        <v>0</v>
      </c>
      <c r="I69" s="55"/>
      <c r="J69" s="311"/>
      <c r="K69" s="427"/>
      <c r="L69" s="426"/>
      <c r="M69" s="326"/>
      <c r="N69" s="56"/>
      <c r="O69" s="56"/>
      <c r="P69" s="56"/>
      <c r="Q69" s="56"/>
      <c r="R69" s="56"/>
      <c r="S69" s="57"/>
      <c r="T69" s="388">
        <f t="shared" si="5"/>
        <v>0</v>
      </c>
      <c r="U69" s="55"/>
      <c r="V69" s="311"/>
      <c r="W69" s="427"/>
      <c r="X69" s="426"/>
      <c r="Y69" s="326"/>
      <c r="Z69" s="56"/>
      <c r="AA69" s="56"/>
      <c r="AB69" s="56"/>
      <c r="AC69" s="56"/>
      <c r="AD69" s="56"/>
      <c r="AE69" s="57"/>
      <c r="AF69" s="388">
        <f t="shared" si="7"/>
        <v>0</v>
      </c>
      <c r="AG69" s="55"/>
      <c r="AH69" s="311"/>
      <c r="AI69" s="427"/>
      <c r="AJ69" s="426"/>
      <c r="AK69" s="291">
        <f>M69+Y69</f>
        <v>0</v>
      </c>
      <c r="AL69" s="56"/>
      <c r="AM69" s="56"/>
      <c r="AN69" s="56"/>
      <c r="AO69" s="56"/>
      <c r="AP69" s="56"/>
      <c r="AQ69" s="57"/>
      <c r="AR69" s="389"/>
      <c r="AS69" s="389"/>
    </row>
    <row r="70" spans="1:45" s="199" customFormat="1" ht="14.25" x14ac:dyDescent="0.25">
      <c r="A70" s="397"/>
      <c r="B70" s="387"/>
      <c r="C70" s="387">
        <v>66142</v>
      </c>
      <c r="D70" s="557" t="s">
        <v>221</v>
      </c>
      <c r="E70" s="557"/>
      <c r="F70" s="557"/>
      <c r="G70" s="558"/>
      <c r="H70" s="388">
        <f t="shared" si="3"/>
        <v>0</v>
      </c>
      <c r="I70" s="55"/>
      <c r="J70" s="311"/>
      <c r="K70" s="427"/>
      <c r="L70" s="426"/>
      <c r="M70" s="326"/>
      <c r="N70" s="56"/>
      <c r="O70" s="56"/>
      <c r="P70" s="56"/>
      <c r="Q70" s="56"/>
      <c r="R70" s="56"/>
      <c r="S70" s="57"/>
      <c r="T70" s="388">
        <f t="shared" si="5"/>
        <v>0</v>
      </c>
      <c r="U70" s="55"/>
      <c r="V70" s="311"/>
      <c r="W70" s="427"/>
      <c r="X70" s="426"/>
      <c r="Y70" s="326"/>
      <c r="Z70" s="56"/>
      <c r="AA70" s="56"/>
      <c r="AB70" s="56"/>
      <c r="AC70" s="56"/>
      <c r="AD70" s="56"/>
      <c r="AE70" s="57"/>
      <c r="AF70" s="388">
        <f t="shared" si="7"/>
        <v>0</v>
      </c>
      <c r="AG70" s="55"/>
      <c r="AH70" s="311"/>
      <c r="AI70" s="427"/>
      <c r="AJ70" s="426"/>
      <c r="AK70" s="291">
        <f>M70+Y70</f>
        <v>0</v>
      </c>
      <c r="AL70" s="56"/>
      <c r="AM70" s="56"/>
      <c r="AN70" s="56"/>
      <c r="AO70" s="56"/>
      <c r="AP70" s="56"/>
      <c r="AQ70" s="57"/>
      <c r="AR70" s="389"/>
      <c r="AS70" s="389"/>
    </row>
    <row r="71" spans="1:45" s="199" customFormat="1" ht="14.25" x14ac:dyDescent="0.25">
      <c r="A71" s="397"/>
      <c r="B71" s="387"/>
      <c r="C71" s="387">
        <v>66151</v>
      </c>
      <c r="D71" s="557" t="s">
        <v>222</v>
      </c>
      <c r="E71" s="557"/>
      <c r="F71" s="557"/>
      <c r="G71" s="558"/>
      <c r="H71" s="388">
        <f t="shared" si="3"/>
        <v>13500</v>
      </c>
      <c r="I71" s="55"/>
      <c r="J71" s="311"/>
      <c r="K71" s="427"/>
      <c r="L71" s="426"/>
      <c r="M71" s="326">
        <v>13500</v>
      </c>
      <c r="N71" s="56"/>
      <c r="O71" s="56"/>
      <c r="P71" s="56"/>
      <c r="Q71" s="56"/>
      <c r="R71" s="56"/>
      <c r="S71" s="57"/>
      <c r="T71" s="388">
        <f t="shared" si="5"/>
        <v>0</v>
      </c>
      <c r="U71" s="55"/>
      <c r="V71" s="311"/>
      <c r="W71" s="427"/>
      <c r="X71" s="426"/>
      <c r="Y71" s="326"/>
      <c r="Z71" s="56"/>
      <c r="AA71" s="56"/>
      <c r="AB71" s="56"/>
      <c r="AC71" s="56"/>
      <c r="AD71" s="56"/>
      <c r="AE71" s="57"/>
      <c r="AF71" s="388">
        <f t="shared" si="7"/>
        <v>13500</v>
      </c>
      <c r="AG71" s="55"/>
      <c r="AH71" s="311"/>
      <c r="AI71" s="427"/>
      <c r="AJ71" s="426"/>
      <c r="AK71" s="291">
        <f>M71+Y71</f>
        <v>13500</v>
      </c>
      <c r="AL71" s="56"/>
      <c r="AM71" s="56"/>
      <c r="AN71" s="56"/>
      <c r="AO71" s="56"/>
      <c r="AP71" s="56"/>
      <c r="AQ71" s="57"/>
      <c r="AR71" s="389"/>
      <c r="AS71" s="389"/>
    </row>
    <row r="72" spans="1:45" s="192" customFormat="1" ht="29.25" customHeight="1" x14ac:dyDescent="0.25">
      <c r="A72" s="539">
        <v>663</v>
      </c>
      <c r="B72" s="540"/>
      <c r="C72" s="540"/>
      <c r="D72" s="537" t="s">
        <v>58</v>
      </c>
      <c r="E72" s="537"/>
      <c r="F72" s="537"/>
      <c r="G72" s="538"/>
      <c r="H72" s="239">
        <f t="shared" si="3"/>
        <v>0</v>
      </c>
      <c r="I72" s="318">
        <f>SUM(I73:I80)</f>
        <v>0</v>
      </c>
      <c r="J72" s="265">
        <f t="shared" ref="J72:S72" si="77">SUM(J73:J80)</f>
        <v>0</v>
      </c>
      <c r="K72" s="241">
        <f t="shared" si="77"/>
        <v>0</v>
      </c>
      <c r="L72" s="306">
        <f t="shared" si="77"/>
        <v>0</v>
      </c>
      <c r="M72" s="242">
        <f t="shared" si="77"/>
        <v>0</v>
      </c>
      <c r="N72" s="243">
        <f t="shared" si="77"/>
        <v>0</v>
      </c>
      <c r="O72" s="243">
        <f t="shared" si="77"/>
        <v>0</v>
      </c>
      <c r="P72" s="243">
        <f t="shared" si="77"/>
        <v>0</v>
      </c>
      <c r="Q72" s="243">
        <f t="shared" si="77"/>
        <v>0</v>
      </c>
      <c r="R72" s="243">
        <f t="shared" si="77"/>
        <v>0</v>
      </c>
      <c r="S72" s="241">
        <f t="shared" si="77"/>
        <v>0</v>
      </c>
      <c r="T72" s="239">
        <f t="shared" si="5"/>
        <v>0</v>
      </c>
      <c r="U72" s="318">
        <f>SUM(U73:U80)</f>
        <v>0</v>
      </c>
      <c r="V72" s="265">
        <f t="shared" ref="V72:AE72" si="78">SUM(V73:V80)</f>
        <v>0</v>
      </c>
      <c r="W72" s="241">
        <f t="shared" si="78"/>
        <v>0</v>
      </c>
      <c r="X72" s="306">
        <f t="shared" si="78"/>
        <v>0</v>
      </c>
      <c r="Y72" s="242">
        <f t="shared" si="78"/>
        <v>0</v>
      </c>
      <c r="Z72" s="243">
        <f t="shared" si="78"/>
        <v>0</v>
      </c>
      <c r="AA72" s="243">
        <f t="shared" si="78"/>
        <v>0</v>
      </c>
      <c r="AB72" s="243">
        <f t="shared" si="78"/>
        <v>0</v>
      </c>
      <c r="AC72" s="243">
        <f t="shared" si="78"/>
        <v>0</v>
      </c>
      <c r="AD72" s="243">
        <f t="shared" si="78"/>
        <v>0</v>
      </c>
      <c r="AE72" s="241">
        <f t="shared" si="78"/>
        <v>0</v>
      </c>
      <c r="AF72" s="239">
        <f t="shared" si="7"/>
        <v>0</v>
      </c>
      <c r="AG72" s="318">
        <f>SUM(AG73:AG80)</f>
        <v>0</v>
      </c>
      <c r="AH72" s="265">
        <f t="shared" ref="AH72:AQ72" si="79">SUM(AH73:AH80)</f>
        <v>0</v>
      </c>
      <c r="AI72" s="241">
        <f t="shared" si="79"/>
        <v>0</v>
      </c>
      <c r="AJ72" s="306">
        <f t="shared" si="79"/>
        <v>0</v>
      </c>
      <c r="AK72" s="242">
        <f t="shared" si="79"/>
        <v>0</v>
      </c>
      <c r="AL72" s="243">
        <f t="shared" si="79"/>
        <v>0</v>
      </c>
      <c r="AM72" s="243">
        <f t="shared" si="79"/>
        <v>0</v>
      </c>
      <c r="AN72" s="243">
        <f t="shared" si="79"/>
        <v>0</v>
      </c>
      <c r="AO72" s="243">
        <f t="shared" si="79"/>
        <v>0</v>
      </c>
      <c r="AP72" s="243">
        <f t="shared" si="79"/>
        <v>0</v>
      </c>
      <c r="AQ72" s="241">
        <f t="shared" si="79"/>
        <v>0</v>
      </c>
      <c r="AR72" s="245"/>
      <c r="AS72" s="245"/>
    </row>
    <row r="73" spans="1:45" s="199" customFormat="1" ht="14.25" x14ac:dyDescent="0.25">
      <c r="A73" s="397"/>
      <c r="B73" s="387"/>
      <c r="C73" s="387" t="s">
        <v>223</v>
      </c>
      <c r="D73" s="557" t="s">
        <v>224</v>
      </c>
      <c r="E73" s="557"/>
      <c r="F73" s="557"/>
      <c r="G73" s="558"/>
      <c r="H73" s="388">
        <f t="shared" si="3"/>
        <v>0</v>
      </c>
      <c r="I73" s="55"/>
      <c r="J73" s="311"/>
      <c r="K73" s="427"/>
      <c r="L73" s="426"/>
      <c r="M73" s="291"/>
      <c r="N73" s="56"/>
      <c r="O73" s="56"/>
      <c r="P73" s="56"/>
      <c r="Q73" s="327"/>
      <c r="R73" s="56"/>
      <c r="S73" s="57"/>
      <c r="T73" s="388">
        <f t="shared" si="5"/>
        <v>0</v>
      </c>
      <c r="U73" s="55"/>
      <c r="V73" s="311"/>
      <c r="W73" s="427"/>
      <c r="X73" s="426"/>
      <c r="Y73" s="291"/>
      <c r="Z73" s="56"/>
      <c r="AA73" s="56"/>
      <c r="AB73" s="56"/>
      <c r="AC73" s="327"/>
      <c r="AD73" s="56"/>
      <c r="AE73" s="57"/>
      <c r="AF73" s="388">
        <f t="shared" si="7"/>
        <v>0</v>
      </c>
      <c r="AG73" s="55"/>
      <c r="AH73" s="311"/>
      <c r="AI73" s="427"/>
      <c r="AJ73" s="426"/>
      <c r="AK73" s="291"/>
      <c r="AL73" s="56"/>
      <c r="AM73" s="56"/>
      <c r="AN73" s="56"/>
      <c r="AO73" s="56">
        <f>Q73+AC73</f>
        <v>0</v>
      </c>
      <c r="AP73" s="56"/>
      <c r="AQ73" s="57"/>
      <c r="AR73" s="389"/>
      <c r="AS73" s="389"/>
    </row>
    <row r="74" spans="1:45" s="199" customFormat="1" ht="14.25" x14ac:dyDescent="0.25">
      <c r="A74" s="397"/>
      <c r="B74" s="387"/>
      <c r="C74" s="387" t="s">
        <v>225</v>
      </c>
      <c r="D74" s="557" t="s">
        <v>226</v>
      </c>
      <c r="E74" s="557"/>
      <c r="F74" s="557"/>
      <c r="G74" s="558"/>
      <c r="H74" s="388">
        <f t="shared" si="3"/>
        <v>0</v>
      </c>
      <c r="I74" s="55"/>
      <c r="J74" s="311"/>
      <c r="K74" s="427"/>
      <c r="L74" s="426"/>
      <c r="M74" s="291"/>
      <c r="N74" s="56"/>
      <c r="O74" s="56"/>
      <c r="P74" s="56"/>
      <c r="Q74" s="327"/>
      <c r="R74" s="56"/>
      <c r="S74" s="57"/>
      <c r="T74" s="388">
        <f t="shared" si="5"/>
        <v>0</v>
      </c>
      <c r="U74" s="55"/>
      <c r="V74" s="311"/>
      <c r="W74" s="427"/>
      <c r="X74" s="426"/>
      <c r="Y74" s="291"/>
      <c r="Z74" s="56"/>
      <c r="AA74" s="56"/>
      <c r="AB74" s="56"/>
      <c r="AC74" s="327"/>
      <c r="AD74" s="56"/>
      <c r="AE74" s="57"/>
      <c r="AF74" s="388">
        <f t="shared" si="7"/>
        <v>0</v>
      </c>
      <c r="AG74" s="55"/>
      <c r="AH74" s="311"/>
      <c r="AI74" s="427"/>
      <c r="AJ74" s="426"/>
      <c r="AK74" s="291"/>
      <c r="AL74" s="56"/>
      <c r="AM74" s="56"/>
      <c r="AN74" s="56"/>
      <c r="AO74" s="56">
        <f t="shared" ref="AO74:AO80" si="80">Q74+AC74</f>
        <v>0</v>
      </c>
      <c r="AP74" s="56"/>
      <c r="AQ74" s="57"/>
      <c r="AR74" s="389"/>
      <c r="AS74" s="389"/>
    </row>
    <row r="75" spans="1:45" s="199" customFormat="1" ht="14.25" x14ac:dyDescent="0.25">
      <c r="A75" s="397"/>
      <c r="B75" s="387"/>
      <c r="C75" s="387" t="s">
        <v>227</v>
      </c>
      <c r="D75" s="557" t="s">
        <v>228</v>
      </c>
      <c r="E75" s="557"/>
      <c r="F75" s="557"/>
      <c r="G75" s="558"/>
      <c r="H75" s="388">
        <f t="shared" ref="H75:H101" si="81">SUM(I75:S75)</f>
        <v>0</v>
      </c>
      <c r="I75" s="55"/>
      <c r="J75" s="311"/>
      <c r="K75" s="427"/>
      <c r="L75" s="426"/>
      <c r="M75" s="291"/>
      <c r="N75" s="56"/>
      <c r="O75" s="56"/>
      <c r="P75" s="56"/>
      <c r="Q75" s="327"/>
      <c r="R75" s="56"/>
      <c r="S75" s="57"/>
      <c r="T75" s="388">
        <f t="shared" ref="T75:T101" si="82">SUM(U75:AE75)</f>
        <v>0</v>
      </c>
      <c r="U75" s="55"/>
      <c r="V75" s="311"/>
      <c r="W75" s="427"/>
      <c r="X75" s="426"/>
      <c r="Y75" s="291"/>
      <c r="Z75" s="56"/>
      <c r="AA75" s="56"/>
      <c r="AB75" s="56"/>
      <c r="AC75" s="327"/>
      <c r="AD75" s="56"/>
      <c r="AE75" s="57"/>
      <c r="AF75" s="388">
        <f t="shared" ref="AF75:AF101" si="83">SUM(AG75:AQ75)</f>
        <v>0</v>
      </c>
      <c r="AG75" s="55"/>
      <c r="AH75" s="311"/>
      <c r="AI75" s="427"/>
      <c r="AJ75" s="426"/>
      <c r="AK75" s="291"/>
      <c r="AL75" s="56"/>
      <c r="AM75" s="56"/>
      <c r="AN75" s="56"/>
      <c r="AO75" s="56">
        <f t="shared" si="80"/>
        <v>0</v>
      </c>
      <c r="AP75" s="56"/>
      <c r="AQ75" s="57"/>
      <c r="AR75" s="389"/>
      <c r="AS75" s="389"/>
    </row>
    <row r="76" spans="1:45" s="199" customFormat="1" ht="24" customHeight="1" x14ac:dyDescent="0.25">
      <c r="A76" s="397"/>
      <c r="B76" s="387"/>
      <c r="C76" s="387" t="s">
        <v>229</v>
      </c>
      <c r="D76" s="557" t="s">
        <v>230</v>
      </c>
      <c r="E76" s="557"/>
      <c r="F76" s="557"/>
      <c r="G76" s="558"/>
      <c r="H76" s="388">
        <f t="shared" si="81"/>
        <v>0</v>
      </c>
      <c r="I76" s="55"/>
      <c r="J76" s="311"/>
      <c r="K76" s="427"/>
      <c r="L76" s="426"/>
      <c r="M76" s="291"/>
      <c r="N76" s="56"/>
      <c r="O76" s="56"/>
      <c r="P76" s="56"/>
      <c r="Q76" s="327"/>
      <c r="R76" s="56"/>
      <c r="S76" s="57"/>
      <c r="T76" s="388">
        <f t="shared" si="82"/>
        <v>0</v>
      </c>
      <c r="U76" s="55"/>
      <c r="V76" s="311"/>
      <c r="W76" s="427"/>
      <c r="X76" s="426"/>
      <c r="Y76" s="291"/>
      <c r="Z76" s="56"/>
      <c r="AA76" s="56"/>
      <c r="AB76" s="56"/>
      <c r="AC76" s="327"/>
      <c r="AD76" s="56"/>
      <c r="AE76" s="57"/>
      <c r="AF76" s="388">
        <f t="shared" si="83"/>
        <v>0</v>
      </c>
      <c r="AG76" s="55"/>
      <c r="AH76" s="311"/>
      <c r="AI76" s="427"/>
      <c r="AJ76" s="426"/>
      <c r="AK76" s="291"/>
      <c r="AL76" s="56"/>
      <c r="AM76" s="56"/>
      <c r="AN76" s="56"/>
      <c r="AO76" s="56">
        <f t="shared" si="80"/>
        <v>0</v>
      </c>
      <c r="AP76" s="56"/>
      <c r="AQ76" s="57"/>
      <c r="AR76" s="389"/>
      <c r="AS76" s="389"/>
    </row>
    <row r="77" spans="1:45" s="199" customFormat="1" ht="14.25" x14ac:dyDescent="0.25">
      <c r="A77" s="397"/>
      <c r="B77" s="387"/>
      <c r="C77" s="387" t="s">
        <v>231</v>
      </c>
      <c r="D77" s="557" t="s">
        <v>232</v>
      </c>
      <c r="E77" s="557"/>
      <c r="F77" s="557"/>
      <c r="G77" s="558"/>
      <c r="H77" s="388">
        <f t="shared" si="81"/>
        <v>0</v>
      </c>
      <c r="I77" s="55"/>
      <c r="J77" s="311"/>
      <c r="K77" s="427"/>
      <c r="L77" s="426"/>
      <c r="M77" s="291"/>
      <c r="N77" s="56"/>
      <c r="O77" s="56"/>
      <c r="P77" s="56"/>
      <c r="Q77" s="327"/>
      <c r="R77" s="56"/>
      <c r="S77" s="57"/>
      <c r="T77" s="388">
        <f t="shared" si="82"/>
        <v>0</v>
      </c>
      <c r="U77" s="55"/>
      <c r="V77" s="311"/>
      <c r="W77" s="427"/>
      <c r="X77" s="426"/>
      <c r="Y77" s="291"/>
      <c r="Z77" s="56"/>
      <c r="AA77" s="56"/>
      <c r="AB77" s="56"/>
      <c r="AC77" s="327"/>
      <c r="AD77" s="56"/>
      <c r="AE77" s="57"/>
      <c r="AF77" s="388">
        <f t="shared" si="83"/>
        <v>0</v>
      </c>
      <c r="AG77" s="55"/>
      <c r="AH77" s="311"/>
      <c r="AI77" s="427"/>
      <c r="AJ77" s="426"/>
      <c r="AK77" s="291"/>
      <c r="AL77" s="56"/>
      <c r="AM77" s="56"/>
      <c r="AN77" s="56"/>
      <c r="AO77" s="56">
        <f t="shared" si="80"/>
        <v>0</v>
      </c>
      <c r="AP77" s="56"/>
      <c r="AQ77" s="57"/>
      <c r="AR77" s="389"/>
      <c r="AS77" s="389"/>
    </row>
    <row r="78" spans="1:45" s="199" customFormat="1" ht="14.25" x14ac:dyDescent="0.25">
      <c r="A78" s="397"/>
      <c r="B78" s="387"/>
      <c r="C78" s="387" t="s">
        <v>233</v>
      </c>
      <c r="D78" s="557" t="s">
        <v>234</v>
      </c>
      <c r="E78" s="557"/>
      <c r="F78" s="557"/>
      <c r="G78" s="558"/>
      <c r="H78" s="388">
        <f t="shared" si="81"/>
        <v>0</v>
      </c>
      <c r="I78" s="55"/>
      <c r="J78" s="311"/>
      <c r="K78" s="427"/>
      <c r="L78" s="426"/>
      <c r="M78" s="291"/>
      <c r="N78" s="56"/>
      <c r="O78" s="56"/>
      <c r="P78" s="56"/>
      <c r="Q78" s="327"/>
      <c r="R78" s="56"/>
      <c r="S78" s="57"/>
      <c r="T78" s="388">
        <f t="shared" si="82"/>
        <v>0</v>
      </c>
      <c r="U78" s="55"/>
      <c r="V78" s="311"/>
      <c r="W78" s="427"/>
      <c r="X78" s="426"/>
      <c r="Y78" s="291"/>
      <c r="Z78" s="56"/>
      <c r="AA78" s="56"/>
      <c r="AB78" s="56"/>
      <c r="AC78" s="327"/>
      <c r="AD78" s="56"/>
      <c r="AE78" s="57"/>
      <c r="AF78" s="388">
        <f t="shared" si="83"/>
        <v>0</v>
      </c>
      <c r="AG78" s="55"/>
      <c r="AH78" s="311"/>
      <c r="AI78" s="427"/>
      <c r="AJ78" s="426"/>
      <c r="AK78" s="291"/>
      <c r="AL78" s="56"/>
      <c r="AM78" s="56"/>
      <c r="AN78" s="56"/>
      <c r="AO78" s="56">
        <f>Q78+AC78</f>
        <v>0</v>
      </c>
      <c r="AP78" s="56"/>
      <c r="AQ78" s="57"/>
      <c r="AR78" s="389"/>
      <c r="AS78" s="389"/>
    </row>
    <row r="79" spans="1:45" s="199" customFormat="1" ht="14.25" x14ac:dyDescent="0.25">
      <c r="A79" s="397"/>
      <c r="B79" s="387"/>
      <c r="C79" s="387" t="s">
        <v>235</v>
      </c>
      <c r="D79" s="557" t="s">
        <v>236</v>
      </c>
      <c r="E79" s="557"/>
      <c r="F79" s="557"/>
      <c r="G79" s="558"/>
      <c r="H79" s="388">
        <f t="shared" si="81"/>
        <v>0</v>
      </c>
      <c r="I79" s="55"/>
      <c r="J79" s="311"/>
      <c r="K79" s="427"/>
      <c r="L79" s="426"/>
      <c r="M79" s="291"/>
      <c r="N79" s="56"/>
      <c r="O79" s="56"/>
      <c r="P79" s="56"/>
      <c r="Q79" s="327"/>
      <c r="R79" s="56"/>
      <c r="S79" s="57"/>
      <c r="T79" s="388">
        <f t="shared" si="82"/>
        <v>0</v>
      </c>
      <c r="U79" s="55"/>
      <c r="V79" s="311"/>
      <c r="W79" s="427"/>
      <c r="X79" s="426"/>
      <c r="Y79" s="291"/>
      <c r="Z79" s="56"/>
      <c r="AA79" s="56"/>
      <c r="AB79" s="56"/>
      <c r="AC79" s="327"/>
      <c r="AD79" s="56"/>
      <c r="AE79" s="57"/>
      <c r="AF79" s="388">
        <f t="shared" si="83"/>
        <v>0</v>
      </c>
      <c r="AG79" s="55"/>
      <c r="AH79" s="311"/>
      <c r="AI79" s="427"/>
      <c r="AJ79" s="426"/>
      <c r="AK79" s="291"/>
      <c r="AL79" s="56"/>
      <c r="AM79" s="56"/>
      <c r="AN79" s="56"/>
      <c r="AO79" s="56">
        <f t="shared" si="80"/>
        <v>0</v>
      </c>
      <c r="AP79" s="56"/>
      <c r="AQ79" s="57"/>
      <c r="AR79" s="389"/>
      <c r="AS79" s="389"/>
    </row>
    <row r="80" spans="1:45" s="199" customFormat="1" ht="24" customHeight="1" x14ac:dyDescent="0.25">
      <c r="A80" s="397"/>
      <c r="B80" s="387"/>
      <c r="C80" s="387" t="s">
        <v>237</v>
      </c>
      <c r="D80" s="557" t="s">
        <v>238</v>
      </c>
      <c r="E80" s="557"/>
      <c r="F80" s="557"/>
      <c r="G80" s="558"/>
      <c r="H80" s="388">
        <f t="shared" si="81"/>
        <v>0</v>
      </c>
      <c r="I80" s="55"/>
      <c r="J80" s="311"/>
      <c r="K80" s="427"/>
      <c r="L80" s="426"/>
      <c r="M80" s="291"/>
      <c r="N80" s="56"/>
      <c r="O80" s="56"/>
      <c r="P80" s="56"/>
      <c r="Q80" s="327"/>
      <c r="R80" s="56"/>
      <c r="S80" s="57"/>
      <c r="T80" s="388">
        <f t="shared" si="82"/>
        <v>0</v>
      </c>
      <c r="U80" s="55"/>
      <c r="V80" s="311"/>
      <c r="W80" s="427"/>
      <c r="X80" s="426"/>
      <c r="Y80" s="291"/>
      <c r="Z80" s="56"/>
      <c r="AA80" s="56"/>
      <c r="AB80" s="56"/>
      <c r="AC80" s="327"/>
      <c r="AD80" s="56"/>
      <c r="AE80" s="57"/>
      <c r="AF80" s="388">
        <f t="shared" si="83"/>
        <v>0</v>
      </c>
      <c r="AG80" s="55"/>
      <c r="AH80" s="311"/>
      <c r="AI80" s="427"/>
      <c r="AJ80" s="426"/>
      <c r="AK80" s="291"/>
      <c r="AL80" s="56"/>
      <c r="AM80" s="56"/>
      <c r="AN80" s="56"/>
      <c r="AO80" s="56">
        <f t="shared" si="80"/>
        <v>0</v>
      </c>
      <c r="AP80" s="56"/>
      <c r="AQ80" s="57"/>
      <c r="AR80" s="389"/>
      <c r="AS80" s="389"/>
    </row>
    <row r="81" spans="1:45" s="192" customFormat="1" ht="28.15" customHeight="1" x14ac:dyDescent="0.25">
      <c r="A81" s="539">
        <v>67</v>
      </c>
      <c r="B81" s="540"/>
      <c r="C81" s="319"/>
      <c r="D81" s="537" t="s">
        <v>59</v>
      </c>
      <c r="E81" s="537"/>
      <c r="F81" s="537"/>
      <c r="G81" s="538"/>
      <c r="H81" s="239">
        <f t="shared" si="81"/>
        <v>477000</v>
      </c>
      <c r="I81" s="318">
        <f>I82</f>
        <v>45000</v>
      </c>
      <c r="J81" s="265">
        <f t="shared" ref="J81:S81" si="84">J82</f>
        <v>432000</v>
      </c>
      <c r="K81" s="241">
        <f t="shared" si="84"/>
        <v>0</v>
      </c>
      <c r="L81" s="306">
        <f t="shared" si="84"/>
        <v>0</v>
      </c>
      <c r="M81" s="242">
        <f t="shared" si="84"/>
        <v>0</v>
      </c>
      <c r="N81" s="243">
        <f t="shared" si="84"/>
        <v>0</v>
      </c>
      <c r="O81" s="243">
        <f t="shared" si="84"/>
        <v>0</v>
      </c>
      <c r="P81" s="243">
        <f t="shared" si="84"/>
        <v>0</v>
      </c>
      <c r="Q81" s="243">
        <f t="shared" si="84"/>
        <v>0</v>
      </c>
      <c r="R81" s="243">
        <f t="shared" si="84"/>
        <v>0</v>
      </c>
      <c r="S81" s="241">
        <f t="shared" si="84"/>
        <v>0</v>
      </c>
      <c r="T81" s="239">
        <f t="shared" si="82"/>
        <v>-12600</v>
      </c>
      <c r="U81" s="318">
        <f>U82</f>
        <v>0</v>
      </c>
      <c r="V81" s="265">
        <f t="shared" ref="V81:AE81" si="85">V82</f>
        <v>-12600</v>
      </c>
      <c r="W81" s="241">
        <f t="shared" si="85"/>
        <v>0</v>
      </c>
      <c r="X81" s="306">
        <f t="shared" si="85"/>
        <v>0</v>
      </c>
      <c r="Y81" s="242">
        <f t="shared" si="85"/>
        <v>0</v>
      </c>
      <c r="Z81" s="243">
        <f t="shared" si="85"/>
        <v>0</v>
      </c>
      <c r="AA81" s="243">
        <f t="shared" si="85"/>
        <v>0</v>
      </c>
      <c r="AB81" s="243">
        <f t="shared" si="85"/>
        <v>0</v>
      </c>
      <c r="AC81" s="243">
        <f t="shared" si="85"/>
        <v>0</v>
      </c>
      <c r="AD81" s="243">
        <f t="shared" si="85"/>
        <v>0</v>
      </c>
      <c r="AE81" s="241">
        <f t="shared" si="85"/>
        <v>0</v>
      </c>
      <c r="AF81" s="239">
        <f t="shared" si="83"/>
        <v>464400</v>
      </c>
      <c r="AG81" s="318">
        <f>AG82</f>
        <v>45000</v>
      </c>
      <c r="AH81" s="265">
        <f t="shared" ref="AH81:AQ81" si="86">AH82</f>
        <v>419400</v>
      </c>
      <c r="AI81" s="241">
        <f t="shared" si="86"/>
        <v>0</v>
      </c>
      <c r="AJ81" s="306">
        <f t="shared" si="86"/>
        <v>0</v>
      </c>
      <c r="AK81" s="242">
        <f t="shared" si="86"/>
        <v>0</v>
      </c>
      <c r="AL81" s="243">
        <f t="shared" si="86"/>
        <v>0</v>
      </c>
      <c r="AM81" s="243">
        <f t="shared" si="86"/>
        <v>0</v>
      </c>
      <c r="AN81" s="243">
        <f t="shared" si="86"/>
        <v>0</v>
      </c>
      <c r="AO81" s="243">
        <f t="shared" si="86"/>
        <v>0</v>
      </c>
      <c r="AP81" s="243">
        <f t="shared" si="86"/>
        <v>0</v>
      </c>
      <c r="AQ81" s="241">
        <f t="shared" si="86"/>
        <v>0</v>
      </c>
      <c r="AR81" s="245"/>
      <c r="AS81" s="245"/>
    </row>
    <row r="82" spans="1:45" s="192" customFormat="1" ht="36.6" customHeight="1" x14ac:dyDescent="0.25">
      <c r="A82" s="539">
        <v>671</v>
      </c>
      <c r="B82" s="540"/>
      <c r="C82" s="540"/>
      <c r="D82" s="537" t="s">
        <v>60</v>
      </c>
      <c r="E82" s="537"/>
      <c r="F82" s="537"/>
      <c r="G82" s="538"/>
      <c r="H82" s="239">
        <f t="shared" si="81"/>
        <v>477000</v>
      </c>
      <c r="I82" s="318">
        <f>SUM(I83:I85)</f>
        <v>45000</v>
      </c>
      <c r="J82" s="265">
        <f t="shared" ref="J82:S82" si="87">SUM(J83:J85)</f>
        <v>432000</v>
      </c>
      <c r="K82" s="241">
        <f t="shared" si="87"/>
        <v>0</v>
      </c>
      <c r="L82" s="306">
        <f t="shared" si="87"/>
        <v>0</v>
      </c>
      <c r="M82" s="242">
        <f t="shared" si="87"/>
        <v>0</v>
      </c>
      <c r="N82" s="243">
        <f t="shared" si="87"/>
        <v>0</v>
      </c>
      <c r="O82" s="243">
        <f t="shared" si="87"/>
        <v>0</v>
      </c>
      <c r="P82" s="243">
        <f t="shared" si="87"/>
        <v>0</v>
      </c>
      <c r="Q82" s="243">
        <f t="shared" si="87"/>
        <v>0</v>
      </c>
      <c r="R82" s="243">
        <f t="shared" si="87"/>
        <v>0</v>
      </c>
      <c r="S82" s="241">
        <f t="shared" si="87"/>
        <v>0</v>
      </c>
      <c r="T82" s="239">
        <f t="shared" si="82"/>
        <v>-12600</v>
      </c>
      <c r="U82" s="318">
        <f>SUM(U83:U85)</f>
        <v>0</v>
      </c>
      <c r="V82" s="265">
        <f t="shared" ref="V82:AE82" si="88">SUM(V83:V85)</f>
        <v>-12600</v>
      </c>
      <c r="W82" s="241">
        <f t="shared" si="88"/>
        <v>0</v>
      </c>
      <c r="X82" s="306">
        <f t="shared" si="88"/>
        <v>0</v>
      </c>
      <c r="Y82" s="242">
        <f t="shared" si="88"/>
        <v>0</v>
      </c>
      <c r="Z82" s="243">
        <f t="shared" si="88"/>
        <v>0</v>
      </c>
      <c r="AA82" s="243">
        <f t="shared" si="88"/>
        <v>0</v>
      </c>
      <c r="AB82" s="243">
        <f t="shared" si="88"/>
        <v>0</v>
      </c>
      <c r="AC82" s="243">
        <f t="shared" si="88"/>
        <v>0</v>
      </c>
      <c r="AD82" s="243">
        <f t="shared" si="88"/>
        <v>0</v>
      </c>
      <c r="AE82" s="241">
        <f t="shared" si="88"/>
        <v>0</v>
      </c>
      <c r="AF82" s="239">
        <f t="shared" si="83"/>
        <v>464400</v>
      </c>
      <c r="AG82" s="318">
        <f>SUM(AG83:AG85)</f>
        <v>45000</v>
      </c>
      <c r="AH82" s="265">
        <f t="shared" ref="AH82:AQ82" si="89">SUM(AH83:AH85)</f>
        <v>419400</v>
      </c>
      <c r="AI82" s="241">
        <f t="shared" si="89"/>
        <v>0</v>
      </c>
      <c r="AJ82" s="306">
        <f t="shared" si="89"/>
        <v>0</v>
      </c>
      <c r="AK82" s="242">
        <f t="shared" si="89"/>
        <v>0</v>
      </c>
      <c r="AL82" s="243">
        <f t="shared" si="89"/>
        <v>0</v>
      </c>
      <c r="AM82" s="243">
        <f t="shared" si="89"/>
        <v>0</v>
      </c>
      <c r="AN82" s="243">
        <f t="shared" si="89"/>
        <v>0</v>
      </c>
      <c r="AO82" s="243">
        <f t="shared" si="89"/>
        <v>0</v>
      </c>
      <c r="AP82" s="243">
        <f t="shared" si="89"/>
        <v>0</v>
      </c>
      <c r="AQ82" s="241">
        <f t="shared" si="89"/>
        <v>0</v>
      </c>
      <c r="AR82" s="245"/>
      <c r="AS82" s="245"/>
    </row>
    <row r="83" spans="1:45" s="199" customFormat="1" ht="30" customHeight="1" x14ac:dyDescent="0.25">
      <c r="A83" s="397"/>
      <c r="B83" s="387"/>
      <c r="C83" s="387">
        <v>67111</v>
      </c>
      <c r="D83" s="557" t="s">
        <v>239</v>
      </c>
      <c r="E83" s="557"/>
      <c r="F83" s="557"/>
      <c r="G83" s="558"/>
      <c r="H83" s="388">
        <f t="shared" si="81"/>
        <v>477000</v>
      </c>
      <c r="I83" s="323">
        <v>45000</v>
      </c>
      <c r="J83" s="324">
        <v>432000</v>
      </c>
      <c r="K83" s="427"/>
      <c r="L83" s="426"/>
      <c r="M83" s="291"/>
      <c r="N83" s="56"/>
      <c r="O83" s="56"/>
      <c r="P83" s="56"/>
      <c r="Q83" s="56"/>
      <c r="R83" s="56"/>
      <c r="S83" s="57"/>
      <c r="T83" s="388">
        <f t="shared" si="82"/>
        <v>-12600</v>
      </c>
      <c r="U83" s="323">
        <v>0</v>
      </c>
      <c r="V83" s="324">
        <v>-12600</v>
      </c>
      <c r="W83" s="427"/>
      <c r="X83" s="426"/>
      <c r="Y83" s="291"/>
      <c r="Z83" s="56"/>
      <c r="AA83" s="56"/>
      <c r="AB83" s="56"/>
      <c r="AC83" s="56"/>
      <c r="AD83" s="56"/>
      <c r="AE83" s="57"/>
      <c r="AF83" s="388">
        <f t="shared" si="83"/>
        <v>464400</v>
      </c>
      <c r="AG83" s="55">
        <f>I83+U83</f>
        <v>45000</v>
      </c>
      <c r="AH83" s="311">
        <f>J83+V83</f>
        <v>419400</v>
      </c>
      <c r="AI83" s="427"/>
      <c r="AJ83" s="426"/>
      <c r="AK83" s="291"/>
      <c r="AL83" s="56"/>
      <c r="AM83" s="56"/>
      <c r="AN83" s="56"/>
      <c r="AO83" s="56"/>
      <c r="AP83" s="56"/>
      <c r="AQ83" s="57"/>
      <c r="AR83" s="389"/>
      <c r="AS83" s="389"/>
    </row>
    <row r="84" spans="1:45" s="199" customFormat="1" ht="47.45" customHeight="1" x14ac:dyDescent="0.25">
      <c r="A84" s="397"/>
      <c r="B84" s="387"/>
      <c r="C84" s="387">
        <v>67121</v>
      </c>
      <c r="D84" s="557" t="s">
        <v>240</v>
      </c>
      <c r="E84" s="557"/>
      <c r="F84" s="557"/>
      <c r="G84" s="558"/>
      <c r="H84" s="388">
        <f t="shared" si="81"/>
        <v>0</v>
      </c>
      <c r="I84" s="323"/>
      <c r="J84" s="324"/>
      <c r="K84" s="427"/>
      <c r="L84" s="426"/>
      <c r="M84" s="291"/>
      <c r="N84" s="56"/>
      <c r="O84" s="56"/>
      <c r="P84" s="56"/>
      <c r="Q84" s="56"/>
      <c r="R84" s="56"/>
      <c r="S84" s="57"/>
      <c r="T84" s="388">
        <f t="shared" si="82"/>
        <v>0</v>
      </c>
      <c r="U84" s="323"/>
      <c r="V84" s="324"/>
      <c r="W84" s="427"/>
      <c r="X84" s="426"/>
      <c r="Y84" s="291"/>
      <c r="Z84" s="56"/>
      <c r="AA84" s="56"/>
      <c r="AB84" s="56"/>
      <c r="AC84" s="56"/>
      <c r="AD84" s="56"/>
      <c r="AE84" s="57"/>
      <c r="AF84" s="388">
        <f t="shared" si="83"/>
        <v>0</v>
      </c>
      <c r="AG84" s="55">
        <f t="shared" ref="AG84:AG85" si="90">I84+U84</f>
        <v>0</v>
      </c>
      <c r="AH84" s="311">
        <f>J84+V84</f>
        <v>0</v>
      </c>
      <c r="AI84" s="427"/>
      <c r="AJ84" s="426"/>
      <c r="AK84" s="291"/>
      <c r="AL84" s="56"/>
      <c r="AM84" s="56"/>
      <c r="AN84" s="56"/>
      <c r="AO84" s="56"/>
      <c r="AP84" s="56"/>
      <c r="AQ84" s="57"/>
      <c r="AR84" s="389"/>
      <c r="AS84" s="389"/>
    </row>
    <row r="85" spans="1:45" s="199" customFormat="1" ht="40.9" customHeight="1" x14ac:dyDescent="0.25">
      <c r="A85" s="397"/>
      <c r="B85" s="387"/>
      <c r="C85" s="387">
        <v>67141</v>
      </c>
      <c r="D85" s="557" t="s">
        <v>241</v>
      </c>
      <c r="E85" s="557"/>
      <c r="F85" s="557"/>
      <c r="G85" s="558"/>
      <c r="H85" s="388">
        <f t="shared" si="81"/>
        <v>0</v>
      </c>
      <c r="I85" s="323"/>
      <c r="J85" s="324"/>
      <c r="K85" s="427"/>
      <c r="L85" s="426"/>
      <c r="M85" s="291"/>
      <c r="N85" s="56"/>
      <c r="O85" s="56"/>
      <c r="P85" s="56"/>
      <c r="Q85" s="56"/>
      <c r="R85" s="56"/>
      <c r="S85" s="57"/>
      <c r="T85" s="388">
        <f t="shared" si="82"/>
        <v>0</v>
      </c>
      <c r="U85" s="323"/>
      <c r="V85" s="324"/>
      <c r="W85" s="427"/>
      <c r="X85" s="426"/>
      <c r="Y85" s="291"/>
      <c r="Z85" s="56"/>
      <c r="AA85" s="56"/>
      <c r="AB85" s="56"/>
      <c r="AC85" s="56"/>
      <c r="AD85" s="56"/>
      <c r="AE85" s="57"/>
      <c r="AF85" s="388">
        <f t="shared" si="83"/>
        <v>0</v>
      </c>
      <c r="AG85" s="55">
        <f t="shared" si="90"/>
        <v>0</v>
      </c>
      <c r="AH85" s="311">
        <f>J85+V85</f>
        <v>0</v>
      </c>
      <c r="AI85" s="427"/>
      <c r="AJ85" s="426"/>
      <c r="AK85" s="291"/>
      <c r="AL85" s="56"/>
      <c r="AM85" s="56"/>
      <c r="AN85" s="56"/>
      <c r="AO85" s="56"/>
      <c r="AP85" s="56"/>
      <c r="AQ85" s="57"/>
      <c r="AR85" s="389"/>
      <c r="AS85" s="389"/>
    </row>
    <row r="86" spans="1:45" s="192" customFormat="1" ht="15" x14ac:dyDescent="0.25">
      <c r="A86" s="539">
        <v>68</v>
      </c>
      <c r="B86" s="540"/>
      <c r="C86" s="319"/>
      <c r="D86" s="537" t="s">
        <v>161</v>
      </c>
      <c r="E86" s="537"/>
      <c r="F86" s="537"/>
      <c r="G86" s="538"/>
      <c r="H86" s="239">
        <f t="shared" si="81"/>
        <v>0</v>
      </c>
      <c r="I86" s="318">
        <f>I87+I89</f>
        <v>0</v>
      </c>
      <c r="J86" s="265">
        <f t="shared" ref="J86:S86" si="91">J87+J89</f>
        <v>0</v>
      </c>
      <c r="K86" s="241">
        <f t="shared" si="91"/>
        <v>0</v>
      </c>
      <c r="L86" s="306">
        <f t="shared" si="91"/>
        <v>0</v>
      </c>
      <c r="M86" s="242">
        <f t="shared" si="91"/>
        <v>0</v>
      </c>
      <c r="N86" s="243">
        <f t="shared" si="91"/>
        <v>0</v>
      </c>
      <c r="O86" s="243">
        <f t="shared" si="91"/>
        <v>0</v>
      </c>
      <c r="P86" s="243">
        <f t="shared" si="91"/>
        <v>0</v>
      </c>
      <c r="Q86" s="243">
        <f t="shared" si="91"/>
        <v>0</v>
      </c>
      <c r="R86" s="243">
        <f t="shared" si="91"/>
        <v>0</v>
      </c>
      <c r="S86" s="241">
        <f t="shared" si="91"/>
        <v>0</v>
      </c>
      <c r="T86" s="239">
        <f t="shared" si="82"/>
        <v>0</v>
      </c>
      <c r="U86" s="318">
        <f>U87+U89</f>
        <v>0</v>
      </c>
      <c r="V86" s="265">
        <f t="shared" ref="V86:AE86" si="92">V87+V89</f>
        <v>0</v>
      </c>
      <c r="W86" s="241">
        <f t="shared" si="92"/>
        <v>0</v>
      </c>
      <c r="X86" s="306">
        <f t="shared" si="92"/>
        <v>0</v>
      </c>
      <c r="Y86" s="242">
        <f t="shared" si="92"/>
        <v>0</v>
      </c>
      <c r="Z86" s="243">
        <f t="shared" si="92"/>
        <v>0</v>
      </c>
      <c r="AA86" s="243">
        <f t="shared" si="92"/>
        <v>0</v>
      </c>
      <c r="AB86" s="243">
        <f t="shared" si="92"/>
        <v>0</v>
      </c>
      <c r="AC86" s="243">
        <f t="shared" si="92"/>
        <v>0</v>
      </c>
      <c r="AD86" s="243">
        <f t="shared" si="92"/>
        <v>0</v>
      </c>
      <c r="AE86" s="241">
        <f t="shared" si="92"/>
        <v>0</v>
      </c>
      <c r="AF86" s="239">
        <f t="shared" si="83"/>
        <v>0</v>
      </c>
      <c r="AG86" s="318">
        <f>AG87+AG89</f>
        <v>0</v>
      </c>
      <c r="AH86" s="265">
        <f t="shared" ref="AH86:AQ86" si="93">AH87+AH89</f>
        <v>0</v>
      </c>
      <c r="AI86" s="241">
        <f t="shared" si="93"/>
        <v>0</v>
      </c>
      <c r="AJ86" s="306">
        <f t="shared" si="93"/>
        <v>0</v>
      </c>
      <c r="AK86" s="242">
        <f t="shared" si="93"/>
        <v>0</v>
      </c>
      <c r="AL86" s="243">
        <f t="shared" si="93"/>
        <v>0</v>
      </c>
      <c r="AM86" s="243">
        <f t="shared" si="93"/>
        <v>0</v>
      </c>
      <c r="AN86" s="243">
        <f t="shared" si="93"/>
        <v>0</v>
      </c>
      <c r="AO86" s="243">
        <f t="shared" si="93"/>
        <v>0</v>
      </c>
      <c r="AP86" s="243">
        <f t="shared" si="93"/>
        <v>0</v>
      </c>
      <c r="AQ86" s="241">
        <f t="shared" si="93"/>
        <v>0</v>
      </c>
      <c r="AR86" s="245"/>
      <c r="AS86" s="245"/>
    </row>
    <row r="87" spans="1:45" s="192" customFormat="1" ht="15" x14ac:dyDescent="0.25">
      <c r="A87" s="539">
        <v>681</v>
      </c>
      <c r="B87" s="540"/>
      <c r="C87" s="540"/>
      <c r="D87" s="537" t="s">
        <v>242</v>
      </c>
      <c r="E87" s="537"/>
      <c r="F87" s="537"/>
      <c r="G87" s="538"/>
      <c r="H87" s="239">
        <f t="shared" si="81"/>
        <v>0</v>
      </c>
      <c r="I87" s="318">
        <f>I88</f>
        <v>0</v>
      </c>
      <c r="J87" s="265">
        <f t="shared" ref="J87:S87" si="94">J88</f>
        <v>0</v>
      </c>
      <c r="K87" s="241">
        <f t="shared" si="94"/>
        <v>0</v>
      </c>
      <c r="L87" s="306">
        <f t="shared" si="94"/>
        <v>0</v>
      </c>
      <c r="M87" s="242">
        <f>M88</f>
        <v>0</v>
      </c>
      <c r="N87" s="243">
        <f>N88</f>
        <v>0</v>
      </c>
      <c r="O87" s="243">
        <f t="shared" si="94"/>
        <v>0</v>
      </c>
      <c r="P87" s="243">
        <f t="shared" si="94"/>
        <v>0</v>
      </c>
      <c r="Q87" s="243">
        <f t="shared" si="94"/>
        <v>0</v>
      </c>
      <c r="R87" s="243">
        <f t="shared" si="94"/>
        <v>0</v>
      </c>
      <c r="S87" s="241">
        <f t="shared" si="94"/>
        <v>0</v>
      </c>
      <c r="T87" s="239">
        <f t="shared" si="82"/>
        <v>0</v>
      </c>
      <c r="U87" s="318">
        <f>U88</f>
        <v>0</v>
      </c>
      <c r="V87" s="265">
        <f t="shared" ref="V87:AE87" si="95">V88</f>
        <v>0</v>
      </c>
      <c r="W87" s="241">
        <f t="shared" si="95"/>
        <v>0</v>
      </c>
      <c r="X87" s="306">
        <f t="shared" si="95"/>
        <v>0</v>
      </c>
      <c r="Y87" s="242">
        <f>Y88</f>
        <v>0</v>
      </c>
      <c r="Z87" s="243">
        <f>Z88</f>
        <v>0</v>
      </c>
      <c r="AA87" s="243">
        <f t="shared" si="95"/>
        <v>0</v>
      </c>
      <c r="AB87" s="243">
        <f t="shared" si="95"/>
        <v>0</v>
      </c>
      <c r="AC87" s="243">
        <f t="shared" si="95"/>
        <v>0</v>
      </c>
      <c r="AD87" s="243">
        <f t="shared" si="95"/>
        <v>0</v>
      </c>
      <c r="AE87" s="241">
        <f t="shared" si="95"/>
        <v>0</v>
      </c>
      <c r="AF87" s="239">
        <f t="shared" si="83"/>
        <v>0</v>
      </c>
      <c r="AG87" s="318">
        <f>AG88</f>
        <v>0</v>
      </c>
      <c r="AH87" s="265">
        <f t="shared" ref="AH87:AQ87" si="96">AH88</f>
        <v>0</v>
      </c>
      <c r="AI87" s="241">
        <f t="shared" si="96"/>
        <v>0</v>
      </c>
      <c r="AJ87" s="306">
        <f t="shared" si="96"/>
        <v>0</v>
      </c>
      <c r="AK87" s="242">
        <f>AK88</f>
        <v>0</v>
      </c>
      <c r="AL87" s="243">
        <f>AL88</f>
        <v>0</v>
      </c>
      <c r="AM87" s="243">
        <f t="shared" si="96"/>
        <v>0</v>
      </c>
      <c r="AN87" s="243">
        <f t="shared" si="96"/>
        <v>0</v>
      </c>
      <c r="AO87" s="243">
        <f t="shared" si="96"/>
        <v>0</v>
      </c>
      <c r="AP87" s="243">
        <f t="shared" si="96"/>
        <v>0</v>
      </c>
      <c r="AQ87" s="241">
        <f t="shared" si="96"/>
        <v>0</v>
      </c>
      <c r="AR87" s="245"/>
      <c r="AS87" s="245"/>
    </row>
    <row r="88" spans="1:45" s="199" customFormat="1" ht="14.25" x14ac:dyDescent="0.25">
      <c r="A88" s="397"/>
      <c r="B88" s="387"/>
      <c r="C88" s="387">
        <v>68191</v>
      </c>
      <c r="D88" s="557" t="s">
        <v>243</v>
      </c>
      <c r="E88" s="557"/>
      <c r="F88" s="557"/>
      <c r="G88" s="558"/>
      <c r="H88" s="388">
        <f t="shared" si="81"/>
        <v>0</v>
      </c>
      <c r="I88" s="55"/>
      <c r="J88" s="311"/>
      <c r="K88" s="427"/>
      <c r="L88" s="426"/>
      <c r="M88" s="291"/>
      <c r="N88" s="326"/>
      <c r="O88" s="56"/>
      <c r="P88" s="56"/>
      <c r="Q88" s="56"/>
      <c r="R88" s="56"/>
      <c r="S88" s="57"/>
      <c r="T88" s="388">
        <f t="shared" si="82"/>
        <v>0</v>
      </c>
      <c r="U88" s="55"/>
      <c r="V88" s="311"/>
      <c r="W88" s="427"/>
      <c r="X88" s="426"/>
      <c r="Y88" s="291"/>
      <c r="Z88" s="326"/>
      <c r="AA88" s="56"/>
      <c r="AB88" s="56"/>
      <c r="AC88" s="56"/>
      <c r="AD88" s="56"/>
      <c r="AE88" s="57"/>
      <c r="AF88" s="388">
        <f t="shared" si="83"/>
        <v>0</v>
      </c>
      <c r="AG88" s="55"/>
      <c r="AH88" s="311"/>
      <c r="AI88" s="427"/>
      <c r="AJ88" s="426"/>
      <c r="AK88" s="291"/>
      <c r="AL88" s="291">
        <f>N88+Z88</f>
        <v>0</v>
      </c>
      <c r="AM88" s="56"/>
      <c r="AN88" s="56"/>
      <c r="AO88" s="56"/>
      <c r="AP88" s="56"/>
      <c r="AQ88" s="57"/>
      <c r="AR88" s="389"/>
      <c r="AS88" s="389"/>
    </row>
    <row r="89" spans="1:45" s="192" customFormat="1" ht="15" x14ac:dyDescent="0.25">
      <c r="A89" s="539">
        <v>683</v>
      </c>
      <c r="B89" s="540"/>
      <c r="C89" s="540"/>
      <c r="D89" s="537" t="s">
        <v>162</v>
      </c>
      <c r="E89" s="537"/>
      <c r="F89" s="537"/>
      <c r="G89" s="538"/>
      <c r="H89" s="239">
        <f t="shared" si="81"/>
        <v>0</v>
      </c>
      <c r="I89" s="318">
        <f>I90</f>
        <v>0</v>
      </c>
      <c r="J89" s="265">
        <f t="shared" ref="J89:S89" si="97">J90</f>
        <v>0</v>
      </c>
      <c r="K89" s="241">
        <f t="shared" si="97"/>
        <v>0</v>
      </c>
      <c r="L89" s="306">
        <f t="shared" si="97"/>
        <v>0</v>
      </c>
      <c r="M89" s="242">
        <f t="shared" si="97"/>
        <v>0</v>
      </c>
      <c r="N89" s="243">
        <f t="shared" si="97"/>
        <v>0</v>
      </c>
      <c r="O89" s="243">
        <f t="shared" si="97"/>
        <v>0</v>
      </c>
      <c r="P89" s="243">
        <f t="shared" si="97"/>
        <v>0</v>
      </c>
      <c r="Q89" s="243">
        <f t="shared" si="97"/>
        <v>0</v>
      </c>
      <c r="R89" s="243">
        <f t="shared" si="97"/>
        <v>0</v>
      </c>
      <c r="S89" s="241">
        <f t="shared" si="97"/>
        <v>0</v>
      </c>
      <c r="T89" s="239">
        <f t="shared" si="82"/>
        <v>0</v>
      </c>
      <c r="U89" s="318">
        <f>U90</f>
        <v>0</v>
      </c>
      <c r="V89" s="265">
        <f t="shared" ref="V89:AE89" si="98">V90</f>
        <v>0</v>
      </c>
      <c r="W89" s="241">
        <f t="shared" si="98"/>
        <v>0</v>
      </c>
      <c r="X89" s="306">
        <f t="shared" si="98"/>
        <v>0</v>
      </c>
      <c r="Y89" s="242">
        <f t="shared" si="98"/>
        <v>0</v>
      </c>
      <c r="Z89" s="243">
        <f t="shared" si="98"/>
        <v>0</v>
      </c>
      <c r="AA89" s="243">
        <f t="shared" si="98"/>
        <v>0</v>
      </c>
      <c r="AB89" s="243">
        <f t="shared" si="98"/>
        <v>0</v>
      </c>
      <c r="AC89" s="243">
        <f t="shared" si="98"/>
        <v>0</v>
      </c>
      <c r="AD89" s="243">
        <f t="shared" si="98"/>
        <v>0</v>
      </c>
      <c r="AE89" s="241">
        <f t="shared" si="98"/>
        <v>0</v>
      </c>
      <c r="AF89" s="239">
        <f t="shared" si="83"/>
        <v>0</v>
      </c>
      <c r="AG89" s="318">
        <f>AG90</f>
        <v>0</v>
      </c>
      <c r="AH89" s="265">
        <f t="shared" ref="AH89:AQ89" si="99">AH90</f>
        <v>0</v>
      </c>
      <c r="AI89" s="241">
        <f t="shared" si="99"/>
        <v>0</v>
      </c>
      <c r="AJ89" s="306">
        <f t="shared" si="99"/>
        <v>0</v>
      </c>
      <c r="AK89" s="242">
        <f t="shared" si="99"/>
        <v>0</v>
      </c>
      <c r="AL89" s="243">
        <f t="shared" si="99"/>
        <v>0</v>
      </c>
      <c r="AM89" s="243">
        <f t="shared" si="99"/>
        <v>0</v>
      </c>
      <c r="AN89" s="243">
        <f t="shared" si="99"/>
        <v>0</v>
      </c>
      <c r="AO89" s="243">
        <f t="shared" si="99"/>
        <v>0</v>
      </c>
      <c r="AP89" s="243">
        <f t="shared" si="99"/>
        <v>0</v>
      </c>
      <c r="AQ89" s="241">
        <f t="shared" si="99"/>
        <v>0</v>
      </c>
      <c r="AR89" s="245"/>
      <c r="AS89" s="245"/>
    </row>
    <row r="90" spans="1:45" s="199" customFormat="1" ht="14.25" x14ac:dyDescent="0.25">
      <c r="A90" s="397"/>
      <c r="B90" s="387"/>
      <c r="C90" s="387">
        <v>68311</v>
      </c>
      <c r="D90" s="557" t="s">
        <v>162</v>
      </c>
      <c r="E90" s="557"/>
      <c r="F90" s="557"/>
      <c r="G90" s="558"/>
      <c r="H90" s="388">
        <f t="shared" si="81"/>
        <v>0</v>
      </c>
      <c r="I90" s="55"/>
      <c r="J90" s="311"/>
      <c r="K90" s="427"/>
      <c r="L90" s="426"/>
      <c r="M90" s="326"/>
      <c r="N90" s="56"/>
      <c r="O90" s="56"/>
      <c r="P90" s="56"/>
      <c r="Q90" s="56"/>
      <c r="R90" s="56"/>
      <c r="S90" s="57"/>
      <c r="T90" s="388">
        <f t="shared" si="82"/>
        <v>0</v>
      </c>
      <c r="U90" s="55"/>
      <c r="V90" s="311"/>
      <c r="W90" s="427"/>
      <c r="X90" s="426"/>
      <c r="Y90" s="326"/>
      <c r="Z90" s="56"/>
      <c r="AA90" s="56"/>
      <c r="AB90" s="56"/>
      <c r="AC90" s="56"/>
      <c r="AD90" s="56"/>
      <c r="AE90" s="57"/>
      <c r="AF90" s="388">
        <f t="shared" si="83"/>
        <v>0</v>
      </c>
      <c r="AG90" s="55"/>
      <c r="AH90" s="311"/>
      <c r="AI90" s="427"/>
      <c r="AJ90" s="426"/>
      <c r="AK90" s="291">
        <f>M90+Y90</f>
        <v>0</v>
      </c>
      <c r="AL90" s="56"/>
      <c r="AM90" s="56"/>
      <c r="AN90" s="56"/>
      <c r="AO90" s="56"/>
      <c r="AP90" s="56"/>
      <c r="AQ90" s="57"/>
      <c r="AR90" s="389"/>
      <c r="AS90" s="389"/>
    </row>
    <row r="91" spans="1:45" s="194" customFormat="1" ht="27.75" customHeight="1" x14ac:dyDescent="0.25">
      <c r="A91" s="320">
        <v>7</v>
      </c>
      <c r="B91" s="210"/>
      <c r="C91" s="368"/>
      <c r="D91" s="537" t="s">
        <v>93</v>
      </c>
      <c r="E91" s="537"/>
      <c r="F91" s="537"/>
      <c r="G91" s="538"/>
      <c r="H91" s="239">
        <f t="shared" si="81"/>
        <v>3000</v>
      </c>
      <c r="I91" s="318">
        <f>I92</f>
        <v>0</v>
      </c>
      <c r="J91" s="265">
        <f t="shared" ref="J91:S91" si="100">J92</f>
        <v>0</v>
      </c>
      <c r="K91" s="241">
        <f t="shared" si="100"/>
        <v>0</v>
      </c>
      <c r="L91" s="306">
        <f t="shared" si="100"/>
        <v>0</v>
      </c>
      <c r="M91" s="242">
        <f t="shared" si="100"/>
        <v>0</v>
      </c>
      <c r="N91" s="243">
        <f t="shared" si="100"/>
        <v>0</v>
      </c>
      <c r="O91" s="243">
        <f t="shared" si="100"/>
        <v>0</v>
      </c>
      <c r="P91" s="243">
        <f t="shared" si="100"/>
        <v>0</v>
      </c>
      <c r="Q91" s="243">
        <f t="shared" si="100"/>
        <v>0</v>
      </c>
      <c r="R91" s="243">
        <f t="shared" si="100"/>
        <v>3000</v>
      </c>
      <c r="S91" s="241">
        <f t="shared" si="100"/>
        <v>0</v>
      </c>
      <c r="T91" s="239">
        <f t="shared" si="82"/>
        <v>0</v>
      </c>
      <c r="U91" s="318">
        <f>U92</f>
        <v>0</v>
      </c>
      <c r="V91" s="265">
        <f t="shared" ref="V91:AE91" si="101">V92</f>
        <v>0</v>
      </c>
      <c r="W91" s="241">
        <f t="shared" si="101"/>
        <v>0</v>
      </c>
      <c r="X91" s="306">
        <f t="shared" si="101"/>
        <v>0</v>
      </c>
      <c r="Y91" s="242">
        <f t="shared" si="101"/>
        <v>0</v>
      </c>
      <c r="Z91" s="243">
        <f t="shared" si="101"/>
        <v>0</v>
      </c>
      <c r="AA91" s="243">
        <f t="shared" si="101"/>
        <v>0</v>
      </c>
      <c r="AB91" s="243">
        <f t="shared" si="101"/>
        <v>0</v>
      </c>
      <c r="AC91" s="243">
        <f t="shared" si="101"/>
        <v>0</v>
      </c>
      <c r="AD91" s="243">
        <f t="shared" si="101"/>
        <v>0</v>
      </c>
      <c r="AE91" s="241">
        <f t="shared" si="101"/>
        <v>0</v>
      </c>
      <c r="AF91" s="239">
        <f t="shared" si="83"/>
        <v>3000</v>
      </c>
      <c r="AG91" s="318">
        <f>AG92</f>
        <v>0</v>
      </c>
      <c r="AH91" s="265">
        <f t="shared" ref="AH91:AQ91" si="102">AH92</f>
        <v>0</v>
      </c>
      <c r="AI91" s="241">
        <f t="shared" si="102"/>
        <v>0</v>
      </c>
      <c r="AJ91" s="306">
        <f t="shared" si="102"/>
        <v>0</v>
      </c>
      <c r="AK91" s="242">
        <f t="shared" si="102"/>
        <v>0</v>
      </c>
      <c r="AL91" s="243">
        <f t="shared" si="102"/>
        <v>0</v>
      </c>
      <c r="AM91" s="243">
        <f t="shared" si="102"/>
        <v>0</v>
      </c>
      <c r="AN91" s="243">
        <f t="shared" si="102"/>
        <v>0</v>
      </c>
      <c r="AO91" s="243">
        <f t="shared" si="102"/>
        <v>0</v>
      </c>
      <c r="AP91" s="243">
        <f t="shared" si="102"/>
        <v>3000</v>
      </c>
      <c r="AQ91" s="241">
        <f t="shared" si="102"/>
        <v>0</v>
      </c>
      <c r="AR91" s="245"/>
      <c r="AS91" s="245"/>
    </row>
    <row r="92" spans="1:45" s="192" customFormat="1" ht="24.75" customHeight="1" x14ac:dyDescent="0.25">
      <c r="A92" s="539">
        <v>72</v>
      </c>
      <c r="B92" s="540"/>
      <c r="C92" s="319"/>
      <c r="D92" s="537" t="s">
        <v>159</v>
      </c>
      <c r="E92" s="537"/>
      <c r="F92" s="537"/>
      <c r="G92" s="537"/>
      <c r="H92" s="239">
        <f t="shared" si="81"/>
        <v>3000</v>
      </c>
      <c r="I92" s="318">
        <f>I93+I95+I99</f>
        <v>0</v>
      </c>
      <c r="J92" s="265">
        <f t="shared" ref="J92:S92" si="103">J93+J95+J99</f>
        <v>0</v>
      </c>
      <c r="K92" s="241">
        <f t="shared" si="103"/>
        <v>0</v>
      </c>
      <c r="L92" s="306">
        <f t="shared" si="103"/>
        <v>0</v>
      </c>
      <c r="M92" s="242">
        <f t="shared" si="103"/>
        <v>0</v>
      </c>
      <c r="N92" s="243">
        <f t="shared" si="103"/>
        <v>0</v>
      </c>
      <c r="O92" s="243">
        <f t="shared" si="103"/>
        <v>0</v>
      </c>
      <c r="P92" s="243">
        <f t="shared" si="103"/>
        <v>0</v>
      </c>
      <c r="Q92" s="243">
        <f t="shared" si="103"/>
        <v>0</v>
      </c>
      <c r="R92" s="243">
        <f t="shared" si="103"/>
        <v>3000</v>
      </c>
      <c r="S92" s="244">
        <f t="shared" si="103"/>
        <v>0</v>
      </c>
      <c r="T92" s="239">
        <f t="shared" si="82"/>
        <v>0</v>
      </c>
      <c r="U92" s="318">
        <f>U93+U95+U99</f>
        <v>0</v>
      </c>
      <c r="V92" s="265">
        <f t="shared" ref="V92:AE92" si="104">V93+V95+V99</f>
        <v>0</v>
      </c>
      <c r="W92" s="241">
        <f t="shared" si="104"/>
        <v>0</v>
      </c>
      <c r="X92" s="306">
        <f t="shared" si="104"/>
        <v>0</v>
      </c>
      <c r="Y92" s="242">
        <f t="shared" si="104"/>
        <v>0</v>
      </c>
      <c r="Z92" s="243">
        <f t="shared" si="104"/>
        <v>0</v>
      </c>
      <c r="AA92" s="243">
        <f t="shared" si="104"/>
        <v>0</v>
      </c>
      <c r="AB92" s="243">
        <f t="shared" si="104"/>
        <v>0</v>
      </c>
      <c r="AC92" s="243">
        <f t="shared" si="104"/>
        <v>0</v>
      </c>
      <c r="AD92" s="243">
        <f t="shared" si="104"/>
        <v>0</v>
      </c>
      <c r="AE92" s="244">
        <f t="shared" si="104"/>
        <v>0</v>
      </c>
      <c r="AF92" s="239">
        <f t="shared" si="83"/>
        <v>3000</v>
      </c>
      <c r="AG92" s="318">
        <f>AG93+AG95+AG99</f>
        <v>0</v>
      </c>
      <c r="AH92" s="265">
        <f t="shared" ref="AH92:AQ92" si="105">AH93+AH95+AH99</f>
        <v>0</v>
      </c>
      <c r="AI92" s="241">
        <f t="shared" si="105"/>
        <v>0</v>
      </c>
      <c r="AJ92" s="306">
        <f t="shared" si="105"/>
        <v>0</v>
      </c>
      <c r="AK92" s="242">
        <f t="shared" si="105"/>
        <v>0</v>
      </c>
      <c r="AL92" s="243">
        <f t="shared" si="105"/>
        <v>0</v>
      </c>
      <c r="AM92" s="243">
        <f t="shared" si="105"/>
        <v>0</v>
      </c>
      <c r="AN92" s="243">
        <f t="shared" si="105"/>
        <v>0</v>
      </c>
      <c r="AO92" s="243">
        <f t="shared" si="105"/>
        <v>0</v>
      </c>
      <c r="AP92" s="243">
        <f t="shared" si="105"/>
        <v>3000</v>
      </c>
      <c r="AQ92" s="244">
        <f t="shared" si="105"/>
        <v>0</v>
      </c>
      <c r="AR92" s="245"/>
      <c r="AS92" s="245"/>
    </row>
    <row r="93" spans="1:45" s="192" customFormat="1" ht="15" x14ac:dyDescent="0.25">
      <c r="A93" s="539">
        <v>721</v>
      </c>
      <c r="B93" s="561"/>
      <c r="C93" s="561"/>
      <c r="D93" s="537" t="s">
        <v>92</v>
      </c>
      <c r="E93" s="537"/>
      <c r="F93" s="537"/>
      <c r="G93" s="537"/>
      <c r="H93" s="239">
        <f t="shared" si="81"/>
        <v>3000</v>
      </c>
      <c r="I93" s="318">
        <f>I94</f>
        <v>0</v>
      </c>
      <c r="J93" s="265">
        <f t="shared" ref="J93:S93" si="106">J94</f>
        <v>0</v>
      </c>
      <c r="K93" s="241">
        <f t="shared" si="106"/>
        <v>0</v>
      </c>
      <c r="L93" s="306">
        <f t="shared" si="106"/>
        <v>0</v>
      </c>
      <c r="M93" s="242">
        <f t="shared" si="106"/>
        <v>0</v>
      </c>
      <c r="N93" s="243">
        <f t="shared" si="106"/>
        <v>0</v>
      </c>
      <c r="O93" s="243">
        <f t="shared" si="106"/>
        <v>0</v>
      </c>
      <c r="P93" s="243">
        <f t="shared" si="106"/>
        <v>0</v>
      </c>
      <c r="Q93" s="243">
        <f t="shared" si="106"/>
        <v>0</v>
      </c>
      <c r="R93" s="243">
        <f t="shared" si="106"/>
        <v>3000</v>
      </c>
      <c r="S93" s="244">
        <f t="shared" si="106"/>
        <v>0</v>
      </c>
      <c r="T93" s="239">
        <f t="shared" si="82"/>
        <v>0</v>
      </c>
      <c r="U93" s="318">
        <f>U94</f>
        <v>0</v>
      </c>
      <c r="V93" s="265">
        <f t="shared" ref="V93:AE93" si="107">V94</f>
        <v>0</v>
      </c>
      <c r="W93" s="241">
        <f t="shared" si="107"/>
        <v>0</v>
      </c>
      <c r="X93" s="306">
        <f t="shared" si="107"/>
        <v>0</v>
      </c>
      <c r="Y93" s="242">
        <f t="shared" si="107"/>
        <v>0</v>
      </c>
      <c r="Z93" s="243">
        <f t="shared" si="107"/>
        <v>0</v>
      </c>
      <c r="AA93" s="243">
        <f t="shared" si="107"/>
        <v>0</v>
      </c>
      <c r="AB93" s="243">
        <f t="shared" si="107"/>
        <v>0</v>
      </c>
      <c r="AC93" s="243">
        <f t="shared" si="107"/>
        <v>0</v>
      </c>
      <c r="AD93" s="243">
        <f t="shared" si="107"/>
        <v>0</v>
      </c>
      <c r="AE93" s="244">
        <f t="shared" si="107"/>
        <v>0</v>
      </c>
      <c r="AF93" s="239">
        <f t="shared" si="83"/>
        <v>3000</v>
      </c>
      <c r="AG93" s="318">
        <f>AG94</f>
        <v>0</v>
      </c>
      <c r="AH93" s="265">
        <f t="shared" ref="AH93:AQ93" si="108">AH94</f>
        <v>0</v>
      </c>
      <c r="AI93" s="241">
        <f t="shared" si="108"/>
        <v>0</v>
      </c>
      <c r="AJ93" s="306">
        <f t="shared" si="108"/>
        <v>0</v>
      </c>
      <c r="AK93" s="242">
        <f t="shared" si="108"/>
        <v>0</v>
      </c>
      <c r="AL93" s="243">
        <f t="shared" si="108"/>
        <v>0</v>
      </c>
      <c r="AM93" s="243">
        <f t="shared" si="108"/>
        <v>0</v>
      </c>
      <c r="AN93" s="243">
        <f t="shared" si="108"/>
        <v>0</v>
      </c>
      <c r="AO93" s="243">
        <f t="shared" si="108"/>
        <v>0</v>
      </c>
      <c r="AP93" s="243">
        <f t="shared" si="108"/>
        <v>3000</v>
      </c>
      <c r="AQ93" s="244">
        <f t="shared" si="108"/>
        <v>0</v>
      </c>
      <c r="AR93" s="245"/>
      <c r="AS93" s="245"/>
    </row>
    <row r="94" spans="1:45" s="199" customFormat="1" ht="14.25" x14ac:dyDescent="0.25">
      <c r="A94" s="397"/>
      <c r="B94" s="387"/>
      <c r="C94" s="387" t="s">
        <v>244</v>
      </c>
      <c r="D94" s="557" t="s">
        <v>245</v>
      </c>
      <c r="E94" s="557"/>
      <c r="F94" s="557"/>
      <c r="G94" s="558"/>
      <c r="H94" s="388">
        <f t="shared" si="81"/>
        <v>3000</v>
      </c>
      <c r="I94" s="55"/>
      <c r="J94" s="311"/>
      <c r="K94" s="427"/>
      <c r="L94" s="426"/>
      <c r="M94" s="291"/>
      <c r="N94" s="56"/>
      <c r="O94" s="56"/>
      <c r="P94" s="56"/>
      <c r="Q94" s="56"/>
      <c r="R94" s="327">
        <v>3000</v>
      </c>
      <c r="S94" s="57"/>
      <c r="T94" s="388">
        <f t="shared" si="82"/>
        <v>0</v>
      </c>
      <c r="U94" s="55"/>
      <c r="V94" s="311"/>
      <c r="W94" s="427"/>
      <c r="X94" s="426"/>
      <c r="Y94" s="291"/>
      <c r="Z94" s="56"/>
      <c r="AA94" s="56"/>
      <c r="AB94" s="56"/>
      <c r="AC94" s="56"/>
      <c r="AD94" s="327"/>
      <c r="AE94" s="57"/>
      <c r="AF94" s="388">
        <f t="shared" si="83"/>
        <v>3000</v>
      </c>
      <c r="AG94" s="55"/>
      <c r="AH94" s="311"/>
      <c r="AI94" s="427"/>
      <c r="AJ94" s="426"/>
      <c r="AK94" s="291"/>
      <c r="AL94" s="56"/>
      <c r="AM94" s="56"/>
      <c r="AN94" s="56"/>
      <c r="AO94" s="56"/>
      <c r="AP94" s="56">
        <f>R94+AD94</f>
        <v>3000</v>
      </c>
      <c r="AQ94" s="57"/>
      <c r="AR94" s="389"/>
      <c r="AS94" s="389"/>
    </row>
    <row r="95" spans="1:45" s="192" customFormat="1" ht="18" customHeight="1" x14ac:dyDescent="0.25">
      <c r="A95" s="539">
        <v>722</v>
      </c>
      <c r="B95" s="561"/>
      <c r="C95" s="561"/>
      <c r="D95" s="537" t="s">
        <v>246</v>
      </c>
      <c r="E95" s="537"/>
      <c r="F95" s="537"/>
      <c r="G95" s="537"/>
      <c r="H95" s="239">
        <f t="shared" si="81"/>
        <v>0</v>
      </c>
      <c r="I95" s="318">
        <f>SUM(I96:I98)</f>
        <v>0</v>
      </c>
      <c r="J95" s="265">
        <f t="shared" ref="J95:S95" si="109">SUM(J96:J98)</f>
        <v>0</v>
      </c>
      <c r="K95" s="241">
        <f t="shared" si="109"/>
        <v>0</v>
      </c>
      <c r="L95" s="306">
        <f t="shared" si="109"/>
        <v>0</v>
      </c>
      <c r="M95" s="242">
        <f t="shared" si="109"/>
        <v>0</v>
      </c>
      <c r="N95" s="243">
        <f t="shared" si="109"/>
        <v>0</v>
      </c>
      <c r="O95" s="243">
        <f t="shared" si="109"/>
        <v>0</v>
      </c>
      <c r="P95" s="243">
        <f t="shared" si="109"/>
        <v>0</v>
      </c>
      <c r="Q95" s="243">
        <f t="shared" si="109"/>
        <v>0</v>
      </c>
      <c r="R95" s="243">
        <f t="shared" si="109"/>
        <v>0</v>
      </c>
      <c r="S95" s="241">
        <f t="shared" si="109"/>
        <v>0</v>
      </c>
      <c r="T95" s="239">
        <f t="shared" si="82"/>
        <v>0</v>
      </c>
      <c r="U95" s="318">
        <f>SUM(U96:U98)</f>
        <v>0</v>
      </c>
      <c r="V95" s="265">
        <f t="shared" ref="V95:AE95" si="110">SUM(V96:V98)</f>
        <v>0</v>
      </c>
      <c r="W95" s="241">
        <f t="shared" si="110"/>
        <v>0</v>
      </c>
      <c r="X95" s="306">
        <f t="shared" si="110"/>
        <v>0</v>
      </c>
      <c r="Y95" s="242">
        <f t="shared" si="110"/>
        <v>0</v>
      </c>
      <c r="Z95" s="243">
        <f t="shared" si="110"/>
        <v>0</v>
      </c>
      <c r="AA95" s="243">
        <f t="shared" si="110"/>
        <v>0</v>
      </c>
      <c r="AB95" s="243">
        <f t="shared" si="110"/>
        <v>0</v>
      </c>
      <c r="AC95" s="243">
        <f t="shared" si="110"/>
        <v>0</v>
      </c>
      <c r="AD95" s="243">
        <f t="shared" si="110"/>
        <v>0</v>
      </c>
      <c r="AE95" s="241">
        <f t="shared" si="110"/>
        <v>0</v>
      </c>
      <c r="AF95" s="239">
        <f t="shared" si="83"/>
        <v>0</v>
      </c>
      <c r="AG95" s="318">
        <f>SUM(AG96:AG98)</f>
        <v>0</v>
      </c>
      <c r="AH95" s="265">
        <f t="shared" ref="AH95:AQ95" si="111">SUM(AH96:AH98)</f>
        <v>0</v>
      </c>
      <c r="AI95" s="241">
        <f t="shared" si="111"/>
        <v>0</v>
      </c>
      <c r="AJ95" s="306">
        <f t="shared" si="111"/>
        <v>0</v>
      </c>
      <c r="AK95" s="242">
        <f t="shared" si="111"/>
        <v>0</v>
      </c>
      <c r="AL95" s="243">
        <f t="shared" si="111"/>
        <v>0</v>
      </c>
      <c r="AM95" s="243">
        <f t="shared" si="111"/>
        <v>0</v>
      </c>
      <c r="AN95" s="243">
        <f t="shared" si="111"/>
        <v>0</v>
      </c>
      <c r="AO95" s="243">
        <f t="shared" si="111"/>
        <v>0</v>
      </c>
      <c r="AP95" s="243">
        <f t="shared" si="111"/>
        <v>0</v>
      </c>
      <c r="AQ95" s="241">
        <f t="shared" si="111"/>
        <v>0</v>
      </c>
      <c r="AR95" s="245"/>
      <c r="AS95" s="245"/>
    </row>
    <row r="96" spans="1:45" s="199" customFormat="1" ht="14.25" x14ac:dyDescent="0.25">
      <c r="A96" s="397"/>
      <c r="B96" s="387"/>
      <c r="C96" s="387" t="s">
        <v>247</v>
      </c>
      <c r="D96" s="557" t="s">
        <v>248</v>
      </c>
      <c r="E96" s="557"/>
      <c r="F96" s="557"/>
      <c r="G96" s="558"/>
      <c r="H96" s="388">
        <f t="shared" si="81"/>
        <v>0</v>
      </c>
      <c r="I96" s="55"/>
      <c r="J96" s="311"/>
      <c r="K96" s="427"/>
      <c r="L96" s="426"/>
      <c r="M96" s="291"/>
      <c r="N96" s="56"/>
      <c r="O96" s="56"/>
      <c r="P96" s="56"/>
      <c r="Q96" s="56"/>
      <c r="R96" s="327"/>
      <c r="S96" s="57"/>
      <c r="T96" s="388">
        <f t="shared" si="82"/>
        <v>0</v>
      </c>
      <c r="U96" s="55"/>
      <c r="V96" s="311"/>
      <c r="W96" s="427"/>
      <c r="X96" s="426"/>
      <c r="Y96" s="291"/>
      <c r="Z96" s="56"/>
      <c r="AA96" s="56"/>
      <c r="AB96" s="56"/>
      <c r="AC96" s="56"/>
      <c r="AD96" s="327"/>
      <c r="AE96" s="57"/>
      <c r="AF96" s="388">
        <f t="shared" si="83"/>
        <v>0</v>
      </c>
      <c r="AG96" s="55"/>
      <c r="AH96" s="311"/>
      <c r="AI96" s="427"/>
      <c r="AJ96" s="426"/>
      <c r="AK96" s="291"/>
      <c r="AL96" s="56"/>
      <c r="AM96" s="56"/>
      <c r="AN96" s="56"/>
      <c r="AO96" s="56"/>
      <c r="AP96" s="56">
        <f t="shared" ref="AP96:AP98" si="112">R96+AD96</f>
        <v>0</v>
      </c>
      <c r="AQ96" s="57"/>
      <c r="AR96" s="389"/>
      <c r="AS96" s="389"/>
    </row>
    <row r="97" spans="1:45" s="199" customFormat="1" ht="14.25" x14ac:dyDescent="0.25">
      <c r="A97" s="397"/>
      <c r="B97" s="387"/>
      <c r="C97" s="387" t="s">
        <v>249</v>
      </c>
      <c r="D97" s="557" t="s">
        <v>250</v>
      </c>
      <c r="E97" s="557"/>
      <c r="F97" s="557"/>
      <c r="G97" s="558"/>
      <c r="H97" s="388">
        <f t="shared" si="81"/>
        <v>0</v>
      </c>
      <c r="I97" s="55"/>
      <c r="J97" s="311"/>
      <c r="K97" s="427"/>
      <c r="L97" s="426"/>
      <c r="M97" s="291"/>
      <c r="N97" s="56"/>
      <c r="O97" s="56"/>
      <c r="P97" s="56"/>
      <c r="Q97" s="56"/>
      <c r="R97" s="327"/>
      <c r="S97" s="57"/>
      <c r="T97" s="388">
        <f t="shared" si="82"/>
        <v>0</v>
      </c>
      <c r="U97" s="55"/>
      <c r="V97" s="311"/>
      <c r="W97" s="427"/>
      <c r="X97" s="426"/>
      <c r="Y97" s="291"/>
      <c r="Z97" s="56"/>
      <c r="AA97" s="56"/>
      <c r="AB97" s="56"/>
      <c r="AC97" s="56"/>
      <c r="AD97" s="327"/>
      <c r="AE97" s="57"/>
      <c r="AF97" s="388">
        <f t="shared" si="83"/>
        <v>0</v>
      </c>
      <c r="AG97" s="55"/>
      <c r="AH97" s="311"/>
      <c r="AI97" s="427"/>
      <c r="AJ97" s="426"/>
      <c r="AK97" s="291"/>
      <c r="AL97" s="56"/>
      <c r="AM97" s="56"/>
      <c r="AN97" s="56"/>
      <c r="AO97" s="56"/>
      <c r="AP97" s="56">
        <f>R97+AD97</f>
        <v>0</v>
      </c>
      <c r="AQ97" s="57"/>
      <c r="AR97" s="389"/>
      <c r="AS97" s="389"/>
    </row>
    <row r="98" spans="1:45" s="199" customFormat="1" ht="14.25" x14ac:dyDescent="0.25">
      <c r="A98" s="397"/>
      <c r="B98" s="387"/>
      <c r="C98" s="387" t="s">
        <v>251</v>
      </c>
      <c r="D98" s="557" t="s">
        <v>252</v>
      </c>
      <c r="E98" s="557"/>
      <c r="F98" s="557"/>
      <c r="G98" s="558"/>
      <c r="H98" s="388">
        <f t="shared" si="81"/>
        <v>0</v>
      </c>
      <c r="I98" s="55"/>
      <c r="J98" s="311"/>
      <c r="K98" s="427"/>
      <c r="L98" s="426"/>
      <c r="M98" s="291"/>
      <c r="N98" s="56"/>
      <c r="O98" s="56"/>
      <c r="P98" s="56"/>
      <c r="Q98" s="56"/>
      <c r="R98" s="327"/>
      <c r="S98" s="57"/>
      <c r="T98" s="388">
        <f t="shared" si="82"/>
        <v>0</v>
      </c>
      <c r="U98" s="55"/>
      <c r="V98" s="311"/>
      <c r="W98" s="427"/>
      <c r="X98" s="426"/>
      <c r="Y98" s="291"/>
      <c r="Z98" s="56"/>
      <c r="AA98" s="56"/>
      <c r="AB98" s="56"/>
      <c r="AC98" s="56"/>
      <c r="AD98" s="327"/>
      <c r="AE98" s="57"/>
      <c r="AF98" s="388">
        <f t="shared" si="83"/>
        <v>0</v>
      </c>
      <c r="AG98" s="55"/>
      <c r="AH98" s="311"/>
      <c r="AI98" s="427"/>
      <c r="AJ98" s="426"/>
      <c r="AK98" s="291"/>
      <c r="AL98" s="56"/>
      <c r="AM98" s="56"/>
      <c r="AN98" s="56"/>
      <c r="AO98" s="56"/>
      <c r="AP98" s="56">
        <f t="shared" si="112"/>
        <v>0</v>
      </c>
      <c r="AQ98" s="57"/>
      <c r="AR98" s="389"/>
      <c r="AS98" s="389"/>
    </row>
    <row r="99" spans="1:45" s="192" customFormat="1" ht="18" customHeight="1" x14ac:dyDescent="0.25">
      <c r="A99" s="539">
        <v>723</v>
      </c>
      <c r="B99" s="561"/>
      <c r="C99" s="561"/>
      <c r="D99" s="537" t="s">
        <v>160</v>
      </c>
      <c r="E99" s="537"/>
      <c r="F99" s="537"/>
      <c r="G99" s="537"/>
      <c r="H99" s="239">
        <f t="shared" si="81"/>
        <v>0</v>
      </c>
      <c r="I99" s="318">
        <f>SUM(I100:I101)</f>
        <v>0</v>
      </c>
      <c r="J99" s="265">
        <f t="shared" ref="J99:S99" si="113">SUM(J100:J101)</f>
        <v>0</v>
      </c>
      <c r="K99" s="241">
        <f t="shared" si="113"/>
        <v>0</v>
      </c>
      <c r="L99" s="306">
        <f t="shared" si="113"/>
        <v>0</v>
      </c>
      <c r="M99" s="242">
        <f t="shared" si="113"/>
        <v>0</v>
      </c>
      <c r="N99" s="243">
        <f t="shared" si="113"/>
        <v>0</v>
      </c>
      <c r="O99" s="243">
        <f t="shared" si="113"/>
        <v>0</v>
      </c>
      <c r="P99" s="243">
        <f t="shared" si="113"/>
        <v>0</v>
      </c>
      <c r="Q99" s="243">
        <f t="shared" si="113"/>
        <v>0</v>
      </c>
      <c r="R99" s="243">
        <f t="shared" si="113"/>
        <v>0</v>
      </c>
      <c r="S99" s="241">
        <f t="shared" si="113"/>
        <v>0</v>
      </c>
      <c r="T99" s="239">
        <f t="shared" si="82"/>
        <v>0</v>
      </c>
      <c r="U99" s="318">
        <f>SUM(U100:U101)</f>
        <v>0</v>
      </c>
      <c r="V99" s="265">
        <f t="shared" ref="V99:AE99" si="114">SUM(V100:V101)</f>
        <v>0</v>
      </c>
      <c r="W99" s="241">
        <f t="shared" si="114"/>
        <v>0</v>
      </c>
      <c r="X99" s="306">
        <f t="shared" si="114"/>
        <v>0</v>
      </c>
      <c r="Y99" s="242">
        <f t="shared" si="114"/>
        <v>0</v>
      </c>
      <c r="Z99" s="243">
        <f t="shared" si="114"/>
        <v>0</v>
      </c>
      <c r="AA99" s="243">
        <f t="shared" si="114"/>
        <v>0</v>
      </c>
      <c r="AB99" s="243">
        <f t="shared" si="114"/>
        <v>0</v>
      </c>
      <c r="AC99" s="243">
        <f t="shared" si="114"/>
        <v>0</v>
      </c>
      <c r="AD99" s="243">
        <f t="shared" si="114"/>
        <v>0</v>
      </c>
      <c r="AE99" s="241">
        <f t="shared" si="114"/>
        <v>0</v>
      </c>
      <c r="AF99" s="239">
        <f t="shared" si="83"/>
        <v>0</v>
      </c>
      <c r="AG99" s="318">
        <f>SUM(AG100:AG101)</f>
        <v>0</v>
      </c>
      <c r="AH99" s="265">
        <f t="shared" ref="AH99:AQ99" si="115">SUM(AH100:AH101)</f>
        <v>0</v>
      </c>
      <c r="AI99" s="241">
        <f t="shared" si="115"/>
        <v>0</v>
      </c>
      <c r="AJ99" s="306">
        <f t="shared" si="115"/>
        <v>0</v>
      </c>
      <c r="AK99" s="242">
        <f t="shared" si="115"/>
        <v>0</v>
      </c>
      <c r="AL99" s="243">
        <f t="shared" si="115"/>
        <v>0</v>
      </c>
      <c r="AM99" s="243">
        <f t="shared" si="115"/>
        <v>0</v>
      </c>
      <c r="AN99" s="243">
        <f t="shared" si="115"/>
        <v>0</v>
      </c>
      <c r="AO99" s="243">
        <f t="shared" si="115"/>
        <v>0</v>
      </c>
      <c r="AP99" s="243">
        <f t="shared" si="115"/>
        <v>0</v>
      </c>
      <c r="AQ99" s="241">
        <f t="shared" si="115"/>
        <v>0</v>
      </c>
      <c r="AR99" s="245"/>
      <c r="AS99" s="245"/>
    </row>
    <row r="100" spans="1:45" s="199" customFormat="1" ht="13.9" customHeight="1" x14ac:dyDescent="0.25">
      <c r="A100" s="397"/>
      <c r="B100" s="387"/>
      <c r="C100" s="387" t="s">
        <v>253</v>
      </c>
      <c r="D100" s="557" t="s">
        <v>254</v>
      </c>
      <c r="E100" s="557"/>
      <c r="F100" s="557"/>
      <c r="G100" s="558"/>
      <c r="H100" s="388">
        <f t="shared" si="81"/>
        <v>0</v>
      </c>
      <c r="I100" s="55"/>
      <c r="J100" s="311"/>
      <c r="K100" s="427"/>
      <c r="L100" s="426"/>
      <c r="M100" s="291"/>
      <c r="N100" s="56"/>
      <c r="O100" s="56"/>
      <c r="P100" s="56"/>
      <c r="Q100" s="56"/>
      <c r="R100" s="327"/>
      <c r="S100" s="57"/>
      <c r="T100" s="388">
        <f t="shared" si="82"/>
        <v>0</v>
      </c>
      <c r="U100" s="55"/>
      <c r="V100" s="311"/>
      <c r="W100" s="427"/>
      <c r="X100" s="426"/>
      <c r="Y100" s="291"/>
      <c r="Z100" s="56"/>
      <c r="AA100" s="56"/>
      <c r="AB100" s="56"/>
      <c r="AC100" s="56"/>
      <c r="AD100" s="327"/>
      <c r="AE100" s="57"/>
      <c r="AF100" s="388">
        <f t="shared" si="83"/>
        <v>0</v>
      </c>
      <c r="AG100" s="55"/>
      <c r="AH100" s="311"/>
      <c r="AI100" s="427"/>
      <c r="AJ100" s="426"/>
      <c r="AK100" s="291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9"/>
      <c r="AS100" s="389"/>
    </row>
    <row r="101" spans="1:45" s="199" customFormat="1" ht="13.9" customHeight="1" x14ac:dyDescent="0.25">
      <c r="A101" s="397"/>
      <c r="B101" s="387"/>
      <c r="C101" s="387" t="s">
        <v>255</v>
      </c>
      <c r="D101" s="557" t="s">
        <v>256</v>
      </c>
      <c r="E101" s="557"/>
      <c r="F101" s="557"/>
      <c r="G101" s="558"/>
      <c r="H101" s="388">
        <f t="shared" si="81"/>
        <v>0</v>
      </c>
      <c r="I101" s="55"/>
      <c r="J101" s="311"/>
      <c r="K101" s="427"/>
      <c r="L101" s="426"/>
      <c r="M101" s="291"/>
      <c r="N101" s="56"/>
      <c r="O101" s="56"/>
      <c r="P101" s="56"/>
      <c r="Q101" s="56"/>
      <c r="R101" s="327"/>
      <c r="S101" s="57"/>
      <c r="T101" s="388">
        <f t="shared" si="82"/>
        <v>0</v>
      </c>
      <c r="U101" s="55"/>
      <c r="V101" s="311"/>
      <c r="W101" s="427"/>
      <c r="X101" s="426"/>
      <c r="Y101" s="291"/>
      <c r="Z101" s="56"/>
      <c r="AA101" s="56"/>
      <c r="AB101" s="56"/>
      <c r="AC101" s="56"/>
      <c r="AD101" s="327"/>
      <c r="AE101" s="57"/>
      <c r="AF101" s="388">
        <f t="shared" si="83"/>
        <v>0</v>
      </c>
      <c r="AG101" s="55"/>
      <c r="AH101" s="311"/>
      <c r="AI101" s="427"/>
      <c r="AJ101" s="426"/>
      <c r="AK101" s="291"/>
      <c r="AL101" s="56"/>
      <c r="AM101" s="56"/>
      <c r="AN101" s="56"/>
      <c r="AO101" s="56"/>
      <c r="AP101" s="56">
        <f t="shared" si="116"/>
        <v>0</v>
      </c>
      <c r="AQ101" s="57"/>
      <c r="AR101" s="389"/>
      <c r="AS101" s="389"/>
    </row>
    <row r="102" spans="1:45" s="62" customFormat="1" ht="20.45" customHeight="1" x14ac:dyDescent="0.25">
      <c r="A102" s="234"/>
      <c r="B102" s="328"/>
      <c r="C102" s="328"/>
      <c r="D102" s="373"/>
      <c r="E102" s="373"/>
      <c r="F102" s="373"/>
      <c r="G102" s="373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7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7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7"/>
      <c r="AR102" s="245"/>
      <c r="AS102" s="245"/>
    </row>
    <row r="103" spans="1:45" s="191" customFormat="1" ht="22.9" customHeight="1" x14ac:dyDescent="0.25">
      <c r="A103" s="546" t="s">
        <v>74</v>
      </c>
      <c r="B103" s="547"/>
      <c r="C103" s="547"/>
      <c r="D103" s="547"/>
      <c r="E103" s="547"/>
      <c r="F103" s="547"/>
      <c r="G103" s="547"/>
      <c r="H103" s="370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2"/>
      <c r="T103" s="370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2"/>
      <c r="AF103" s="370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2"/>
      <c r="AR103" s="245"/>
      <c r="AS103" s="245"/>
    </row>
    <row r="104" spans="1:45" s="194" customFormat="1" ht="27.75" customHeight="1" x14ac:dyDescent="0.25">
      <c r="A104" s="320">
        <v>8</v>
      </c>
      <c r="B104" s="210"/>
      <c r="C104" s="368"/>
      <c r="D104" s="555" t="s">
        <v>70</v>
      </c>
      <c r="E104" s="555"/>
      <c r="F104" s="555"/>
      <c r="G104" s="556"/>
      <c r="H104" s="239">
        <f t="shared" ref="H104:H107" si="117">SUM(I104:S104)</f>
        <v>0</v>
      </c>
      <c r="I104" s="318">
        <f>I105</f>
        <v>0</v>
      </c>
      <c r="J104" s="265">
        <f t="shared" ref="J104:S106" si="118">J105</f>
        <v>0</v>
      </c>
      <c r="K104" s="241">
        <f t="shared" si="118"/>
        <v>0</v>
      </c>
      <c r="L104" s="371">
        <f t="shared" si="118"/>
        <v>0</v>
      </c>
      <c r="M104" s="242">
        <f t="shared" si="118"/>
        <v>0</v>
      </c>
      <c r="N104" s="243">
        <f t="shared" si="118"/>
        <v>0</v>
      </c>
      <c r="O104" s="243">
        <f t="shared" si="118"/>
        <v>0</v>
      </c>
      <c r="P104" s="243">
        <f t="shared" si="118"/>
        <v>0</v>
      </c>
      <c r="Q104" s="243">
        <f t="shared" si="118"/>
        <v>0</v>
      </c>
      <c r="R104" s="243">
        <f t="shared" si="118"/>
        <v>0</v>
      </c>
      <c r="S104" s="241">
        <f t="shared" si="118"/>
        <v>0</v>
      </c>
      <c r="T104" s="239">
        <f t="shared" ref="T104:T107" si="119">SUM(U104:AE104)</f>
        <v>0</v>
      </c>
      <c r="U104" s="318">
        <f>U105</f>
        <v>0</v>
      </c>
      <c r="V104" s="265">
        <f t="shared" ref="V104:AE106" si="120">V105</f>
        <v>0</v>
      </c>
      <c r="W104" s="241">
        <f t="shared" si="120"/>
        <v>0</v>
      </c>
      <c r="X104" s="371">
        <f t="shared" si="120"/>
        <v>0</v>
      </c>
      <c r="Y104" s="242">
        <f t="shared" si="120"/>
        <v>0</v>
      </c>
      <c r="Z104" s="243">
        <f t="shared" si="120"/>
        <v>0</v>
      </c>
      <c r="AA104" s="243">
        <f t="shared" si="120"/>
        <v>0</v>
      </c>
      <c r="AB104" s="243">
        <f t="shared" si="120"/>
        <v>0</v>
      </c>
      <c r="AC104" s="243">
        <f t="shared" si="120"/>
        <v>0</v>
      </c>
      <c r="AD104" s="243">
        <f t="shared" si="120"/>
        <v>0</v>
      </c>
      <c r="AE104" s="241">
        <f t="shared" si="120"/>
        <v>0</v>
      </c>
      <c r="AF104" s="239">
        <f t="shared" ref="AF104:AF107" si="121">SUM(AG104:AQ104)</f>
        <v>0</v>
      </c>
      <c r="AG104" s="318">
        <f>AG105</f>
        <v>0</v>
      </c>
      <c r="AH104" s="265">
        <f t="shared" ref="AH104:AQ106" si="122">AH105</f>
        <v>0</v>
      </c>
      <c r="AI104" s="241">
        <f t="shared" si="122"/>
        <v>0</v>
      </c>
      <c r="AJ104" s="371">
        <f t="shared" si="122"/>
        <v>0</v>
      </c>
      <c r="AK104" s="242">
        <f t="shared" si="122"/>
        <v>0</v>
      </c>
      <c r="AL104" s="243">
        <f t="shared" si="122"/>
        <v>0</v>
      </c>
      <c r="AM104" s="243">
        <f t="shared" si="122"/>
        <v>0</v>
      </c>
      <c r="AN104" s="243">
        <f t="shared" si="122"/>
        <v>0</v>
      </c>
      <c r="AO104" s="243">
        <f t="shared" si="122"/>
        <v>0</v>
      </c>
      <c r="AP104" s="243">
        <f t="shared" si="122"/>
        <v>0</v>
      </c>
      <c r="AQ104" s="241">
        <f t="shared" si="122"/>
        <v>0</v>
      </c>
      <c r="AR104" s="245"/>
      <c r="AS104" s="245"/>
    </row>
    <row r="105" spans="1:45" s="192" customFormat="1" ht="24.75" customHeight="1" x14ac:dyDescent="0.25">
      <c r="A105" s="539">
        <v>84</v>
      </c>
      <c r="B105" s="540"/>
      <c r="C105" s="372"/>
      <c r="D105" s="537" t="s">
        <v>66</v>
      </c>
      <c r="E105" s="537"/>
      <c r="F105" s="537"/>
      <c r="G105" s="538"/>
      <c r="H105" s="239">
        <f t="shared" si="117"/>
        <v>0</v>
      </c>
      <c r="I105" s="318">
        <f>I106</f>
        <v>0</v>
      </c>
      <c r="J105" s="265">
        <f t="shared" si="118"/>
        <v>0</v>
      </c>
      <c r="K105" s="241">
        <f t="shared" si="118"/>
        <v>0</v>
      </c>
      <c r="L105" s="306">
        <f t="shared" si="118"/>
        <v>0</v>
      </c>
      <c r="M105" s="242">
        <f t="shared" si="118"/>
        <v>0</v>
      </c>
      <c r="N105" s="243">
        <f t="shared" si="118"/>
        <v>0</v>
      </c>
      <c r="O105" s="243">
        <f t="shared" si="118"/>
        <v>0</v>
      </c>
      <c r="P105" s="243">
        <f t="shared" si="118"/>
        <v>0</v>
      </c>
      <c r="Q105" s="243">
        <f t="shared" si="118"/>
        <v>0</v>
      </c>
      <c r="R105" s="243">
        <f t="shared" si="118"/>
        <v>0</v>
      </c>
      <c r="S105" s="241">
        <f t="shared" si="118"/>
        <v>0</v>
      </c>
      <c r="T105" s="239">
        <f t="shared" si="119"/>
        <v>0</v>
      </c>
      <c r="U105" s="318">
        <f>U106</f>
        <v>0</v>
      </c>
      <c r="V105" s="265">
        <f t="shared" si="120"/>
        <v>0</v>
      </c>
      <c r="W105" s="241">
        <f t="shared" si="120"/>
        <v>0</v>
      </c>
      <c r="X105" s="306">
        <f t="shared" si="120"/>
        <v>0</v>
      </c>
      <c r="Y105" s="242">
        <f t="shared" si="120"/>
        <v>0</v>
      </c>
      <c r="Z105" s="243">
        <f t="shared" si="120"/>
        <v>0</v>
      </c>
      <c r="AA105" s="243">
        <f t="shared" si="120"/>
        <v>0</v>
      </c>
      <c r="AB105" s="243">
        <f t="shared" si="120"/>
        <v>0</v>
      </c>
      <c r="AC105" s="243">
        <f t="shared" si="120"/>
        <v>0</v>
      </c>
      <c r="AD105" s="243">
        <f t="shared" si="120"/>
        <v>0</v>
      </c>
      <c r="AE105" s="241">
        <f t="shared" si="120"/>
        <v>0</v>
      </c>
      <c r="AF105" s="239">
        <f t="shared" si="121"/>
        <v>0</v>
      </c>
      <c r="AG105" s="318">
        <f>AG106</f>
        <v>0</v>
      </c>
      <c r="AH105" s="265">
        <f t="shared" si="122"/>
        <v>0</v>
      </c>
      <c r="AI105" s="241">
        <f t="shared" si="122"/>
        <v>0</v>
      </c>
      <c r="AJ105" s="306">
        <f t="shared" si="122"/>
        <v>0</v>
      </c>
      <c r="AK105" s="242">
        <f t="shared" si="122"/>
        <v>0</v>
      </c>
      <c r="AL105" s="243">
        <f t="shared" si="122"/>
        <v>0</v>
      </c>
      <c r="AM105" s="243">
        <f t="shared" si="122"/>
        <v>0</v>
      </c>
      <c r="AN105" s="243">
        <f t="shared" si="122"/>
        <v>0</v>
      </c>
      <c r="AO105" s="243">
        <f t="shared" si="122"/>
        <v>0</v>
      </c>
      <c r="AP105" s="243">
        <f t="shared" si="122"/>
        <v>0</v>
      </c>
      <c r="AQ105" s="241">
        <f t="shared" si="122"/>
        <v>0</v>
      </c>
      <c r="AR105" s="245"/>
      <c r="AS105" s="245"/>
    </row>
    <row r="106" spans="1:45" s="192" customFormat="1" ht="34.15" customHeight="1" x14ac:dyDescent="0.25">
      <c r="A106" s="539">
        <v>844</v>
      </c>
      <c r="B106" s="540"/>
      <c r="C106" s="540"/>
      <c r="D106" s="537" t="s">
        <v>88</v>
      </c>
      <c r="E106" s="537"/>
      <c r="F106" s="537"/>
      <c r="G106" s="538"/>
      <c r="H106" s="239">
        <f t="shared" si="117"/>
        <v>0</v>
      </c>
      <c r="I106" s="318">
        <f>I107</f>
        <v>0</v>
      </c>
      <c r="J106" s="265">
        <f t="shared" si="118"/>
        <v>0</v>
      </c>
      <c r="K106" s="241">
        <f t="shared" si="118"/>
        <v>0</v>
      </c>
      <c r="L106" s="306">
        <f t="shared" si="118"/>
        <v>0</v>
      </c>
      <c r="M106" s="242">
        <f t="shared" si="118"/>
        <v>0</v>
      </c>
      <c r="N106" s="243">
        <f t="shared" si="118"/>
        <v>0</v>
      </c>
      <c r="O106" s="243">
        <f t="shared" si="118"/>
        <v>0</v>
      </c>
      <c r="P106" s="243">
        <f t="shared" si="118"/>
        <v>0</v>
      </c>
      <c r="Q106" s="243">
        <f t="shared" si="118"/>
        <v>0</v>
      </c>
      <c r="R106" s="243">
        <f t="shared" si="118"/>
        <v>0</v>
      </c>
      <c r="S106" s="241">
        <f t="shared" si="118"/>
        <v>0</v>
      </c>
      <c r="T106" s="239">
        <f t="shared" si="119"/>
        <v>0</v>
      </c>
      <c r="U106" s="318">
        <f>U107</f>
        <v>0</v>
      </c>
      <c r="V106" s="265">
        <f t="shared" si="120"/>
        <v>0</v>
      </c>
      <c r="W106" s="241">
        <f t="shared" si="120"/>
        <v>0</v>
      </c>
      <c r="X106" s="306">
        <f t="shared" si="120"/>
        <v>0</v>
      </c>
      <c r="Y106" s="242">
        <f t="shared" si="120"/>
        <v>0</v>
      </c>
      <c r="Z106" s="243">
        <f t="shared" si="120"/>
        <v>0</v>
      </c>
      <c r="AA106" s="243">
        <f t="shared" si="120"/>
        <v>0</v>
      </c>
      <c r="AB106" s="243">
        <f t="shared" si="120"/>
        <v>0</v>
      </c>
      <c r="AC106" s="243">
        <f t="shared" si="120"/>
        <v>0</v>
      </c>
      <c r="AD106" s="243">
        <f t="shared" si="120"/>
        <v>0</v>
      </c>
      <c r="AE106" s="241">
        <f t="shared" si="120"/>
        <v>0</v>
      </c>
      <c r="AF106" s="239">
        <f t="shared" si="121"/>
        <v>0</v>
      </c>
      <c r="AG106" s="318">
        <f>AG107</f>
        <v>0</v>
      </c>
      <c r="AH106" s="265">
        <f t="shared" si="122"/>
        <v>0</v>
      </c>
      <c r="AI106" s="241">
        <f t="shared" si="122"/>
        <v>0</v>
      </c>
      <c r="AJ106" s="306">
        <f t="shared" si="122"/>
        <v>0</v>
      </c>
      <c r="AK106" s="242">
        <f t="shared" si="122"/>
        <v>0</v>
      </c>
      <c r="AL106" s="243">
        <f t="shared" si="122"/>
        <v>0</v>
      </c>
      <c r="AM106" s="243">
        <f t="shared" si="122"/>
        <v>0</v>
      </c>
      <c r="AN106" s="243">
        <f t="shared" si="122"/>
        <v>0</v>
      </c>
      <c r="AO106" s="243">
        <f t="shared" si="122"/>
        <v>0</v>
      </c>
      <c r="AP106" s="243">
        <f t="shared" si="122"/>
        <v>0</v>
      </c>
      <c r="AQ106" s="241">
        <f t="shared" si="122"/>
        <v>0</v>
      </c>
      <c r="AR106" s="245"/>
      <c r="AS106" s="245"/>
    </row>
    <row r="107" spans="1:45" s="199" customFormat="1" ht="29.45" customHeight="1" x14ac:dyDescent="0.25">
      <c r="A107" s="397"/>
      <c r="B107" s="387"/>
      <c r="C107" s="387">
        <v>84432</v>
      </c>
      <c r="D107" s="557" t="s">
        <v>257</v>
      </c>
      <c r="E107" s="557"/>
      <c r="F107" s="557"/>
      <c r="G107" s="558"/>
      <c r="H107" s="388">
        <f t="shared" si="117"/>
        <v>0</v>
      </c>
      <c r="I107" s="55"/>
      <c r="J107" s="311"/>
      <c r="K107" s="427"/>
      <c r="L107" s="426"/>
      <c r="M107" s="291"/>
      <c r="N107" s="56"/>
      <c r="O107" s="56"/>
      <c r="P107" s="56"/>
      <c r="Q107" s="56"/>
      <c r="R107" s="56"/>
      <c r="S107" s="325"/>
      <c r="T107" s="388">
        <f t="shared" si="119"/>
        <v>0</v>
      </c>
      <c r="U107" s="55"/>
      <c r="V107" s="311"/>
      <c r="W107" s="427"/>
      <c r="X107" s="426"/>
      <c r="Y107" s="291"/>
      <c r="Z107" s="56"/>
      <c r="AA107" s="56"/>
      <c r="AB107" s="56"/>
      <c r="AC107" s="56"/>
      <c r="AD107" s="56"/>
      <c r="AE107" s="325"/>
      <c r="AF107" s="388">
        <f t="shared" si="121"/>
        <v>0</v>
      </c>
      <c r="AG107" s="55"/>
      <c r="AH107" s="311"/>
      <c r="AI107" s="427"/>
      <c r="AJ107" s="426"/>
      <c r="AK107" s="291"/>
      <c r="AL107" s="56"/>
      <c r="AM107" s="56"/>
      <c r="AN107" s="56"/>
      <c r="AO107" s="56"/>
      <c r="AP107" s="56"/>
      <c r="AQ107" s="57">
        <f>S107+AE107</f>
        <v>0</v>
      </c>
      <c r="AR107" s="389"/>
      <c r="AS107" s="389"/>
    </row>
    <row r="108" spans="1:45" s="62" customFormat="1" ht="20.45" customHeight="1" x14ac:dyDescent="0.25">
      <c r="A108" s="234"/>
      <c r="B108" s="328"/>
      <c r="C108" s="328"/>
      <c r="D108" s="373"/>
      <c r="E108" s="373"/>
      <c r="F108" s="373"/>
      <c r="G108" s="373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7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7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7"/>
      <c r="AR108" s="245"/>
      <c r="AS108" s="245"/>
    </row>
    <row r="109" spans="1:45" s="191" customFormat="1" ht="23.45" customHeight="1" x14ac:dyDescent="0.25">
      <c r="A109" s="546" t="s">
        <v>111</v>
      </c>
      <c r="B109" s="547"/>
      <c r="C109" s="547"/>
      <c r="D109" s="547"/>
      <c r="E109" s="547"/>
      <c r="F109" s="547"/>
      <c r="G109" s="547"/>
      <c r="H109" s="37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83"/>
      <c r="T109" s="37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83"/>
      <c r="AF109" s="37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83"/>
    </row>
    <row r="110" spans="1:45" s="194" customFormat="1" ht="27.75" customHeight="1" x14ac:dyDescent="0.25">
      <c r="A110" s="320">
        <v>9</v>
      </c>
      <c r="B110" s="210"/>
      <c r="C110" s="368"/>
      <c r="D110" s="537" t="s">
        <v>111</v>
      </c>
      <c r="E110" s="537"/>
      <c r="F110" s="537"/>
      <c r="G110" s="538"/>
      <c r="H110" s="239">
        <f t="shared" ref="H110:H118" si="123">SUM(I110:S110)</f>
        <v>0</v>
      </c>
      <c r="I110" s="318">
        <f>I111</f>
        <v>0</v>
      </c>
      <c r="J110" s="265">
        <f t="shared" ref="J110:S111" si="124">J111</f>
        <v>0</v>
      </c>
      <c r="K110" s="376">
        <f t="shared" si="124"/>
        <v>0</v>
      </c>
      <c r="L110" s="371">
        <f t="shared" si="124"/>
        <v>0</v>
      </c>
      <c r="M110" s="242">
        <f t="shared" si="124"/>
        <v>0</v>
      </c>
      <c r="N110" s="243">
        <f t="shared" si="124"/>
        <v>0</v>
      </c>
      <c r="O110" s="243">
        <f t="shared" si="124"/>
        <v>0</v>
      </c>
      <c r="P110" s="243">
        <f t="shared" si="124"/>
        <v>0</v>
      </c>
      <c r="Q110" s="243">
        <f t="shared" si="124"/>
        <v>0</v>
      </c>
      <c r="R110" s="243">
        <f t="shared" si="124"/>
        <v>0</v>
      </c>
      <c r="S110" s="241">
        <f t="shared" si="124"/>
        <v>0</v>
      </c>
      <c r="T110" s="239">
        <f t="shared" ref="T110:T118" si="125">SUM(U110:AE110)</f>
        <v>40976</v>
      </c>
      <c r="U110" s="318">
        <f>U111</f>
        <v>0</v>
      </c>
      <c r="V110" s="265">
        <f t="shared" ref="V110:AE111" si="126">V111</f>
        <v>0</v>
      </c>
      <c r="W110" s="376">
        <f t="shared" si="126"/>
        <v>0</v>
      </c>
      <c r="X110" s="371">
        <f t="shared" si="126"/>
        <v>0</v>
      </c>
      <c r="Y110" s="242">
        <f t="shared" si="126"/>
        <v>1395</v>
      </c>
      <c r="Z110" s="243">
        <f t="shared" si="126"/>
        <v>0</v>
      </c>
      <c r="AA110" s="243">
        <f t="shared" si="126"/>
        <v>-4600</v>
      </c>
      <c r="AB110" s="243">
        <f t="shared" si="126"/>
        <v>44181</v>
      </c>
      <c r="AC110" s="243">
        <f t="shared" si="126"/>
        <v>0</v>
      </c>
      <c r="AD110" s="243">
        <f t="shared" si="126"/>
        <v>0</v>
      </c>
      <c r="AE110" s="241">
        <f t="shared" si="126"/>
        <v>0</v>
      </c>
      <c r="AF110" s="239">
        <f t="shared" ref="AF110:AF118" si="127">SUM(AG110:AQ110)</f>
        <v>40976</v>
      </c>
      <c r="AG110" s="318">
        <f>AG111</f>
        <v>0</v>
      </c>
      <c r="AH110" s="265">
        <f t="shared" ref="AH110:AQ111" si="128">AH111</f>
        <v>0</v>
      </c>
      <c r="AI110" s="376">
        <f t="shared" si="128"/>
        <v>0</v>
      </c>
      <c r="AJ110" s="371">
        <f t="shared" si="128"/>
        <v>0</v>
      </c>
      <c r="AK110" s="242">
        <f t="shared" si="128"/>
        <v>1395</v>
      </c>
      <c r="AL110" s="243">
        <f t="shared" si="128"/>
        <v>0</v>
      </c>
      <c r="AM110" s="243">
        <f t="shared" si="128"/>
        <v>-4600</v>
      </c>
      <c r="AN110" s="243">
        <f t="shared" si="128"/>
        <v>44181</v>
      </c>
      <c r="AO110" s="243">
        <f t="shared" si="128"/>
        <v>0</v>
      </c>
      <c r="AP110" s="243">
        <f t="shared" si="128"/>
        <v>0</v>
      </c>
      <c r="AQ110" s="241">
        <f t="shared" si="128"/>
        <v>0</v>
      </c>
    </row>
    <row r="111" spans="1:45" s="192" customFormat="1" ht="24.75" customHeight="1" x14ac:dyDescent="0.25">
      <c r="A111" s="539">
        <v>92</v>
      </c>
      <c r="B111" s="540"/>
      <c r="C111" s="372"/>
      <c r="D111" s="537" t="s">
        <v>112</v>
      </c>
      <c r="E111" s="537"/>
      <c r="F111" s="537"/>
      <c r="G111" s="538"/>
      <c r="H111" s="239">
        <f t="shared" si="123"/>
        <v>0</v>
      </c>
      <c r="I111" s="318">
        <f>I112</f>
        <v>0</v>
      </c>
      <c r="J111" s="265">
        <f t="shared" si="124"/>
        <v>0</v>
      </c>
      <c r="K111" s="241">
        <f t="shared" si="124"/>
        <v>0</v>
      </c>
      <c r="L111" s="306">
        <f t="shared" si="124"/>
        <v>0</v>
      </c>
      <c r="M111" s="242">
        <f t="shared" si="124"/>
        <v>0</v>
      </c>
      <c r="N111" s="243">
        <f t="shared" si="124"/>
        <v>0</v>
      </c>
      <c r="O111" s="243">
        <f t="shared" si="124"/>
        <v>0</v>
      </c>
      <c r="P111" s="243">
        <f t="shared" si="124"/>
        <v>0</v>
      </c>
      <c r="Q111" s="243">
        <f t="shared" si="124"/>
        <v>0</v>
      </c>
      <c r="R111" s="243">
        <f t="shared" si="124"/>
        <v>0</v>
      </c>
      <c r="S111" s="241">
        <f t="shared" si="124"/>
        <v>0</v>
      </c>
      <c r="T111" s="239">
        <f t="shared" si="125"/>
        <v>40976</v>
      </c>
      <c r="U111" s="318">
        <f>U112</f>
        <v>0</v>
      </c>
      <c r="V111" s="265">
        <f t="shared" si="126"/>
        <v>0</v>
      </c>
      <c r="W111" s="241">
        <f t="shared" si="126"/>
        <v>0</v>
      </c>
      <c r="X111" s="306">
        <f t="shared" si="126"/>
        <v>0</v>
      </c>
      <c r="Y111" s="242">
        <f t="shared" si="126"/>
        <v>1395</v>
      </c>
      <c r="Z111" s="243">
        <f t="shared" si="126"/>
        <v>0</v>
      </c>
      <c r="AA111" s="243">
        <f t="shared" si="126"/>
        <v>-4600</v>
      </c>
      <c r="AB111" s="243">
        <f t="shared" si="126"/>
        <v>44181</v>
      </c>
      <c r="AC111" s="243">
        <f t="shared" si="126"/>
        <v>0</v>
      </c>
      <c r="AD111" s="243">
        <f t="shared" si="126"/>
        <v>0</v>
      </c>
      <c r="AE111" s="241">
        <f t="shared" si="126"/>
        <v>0</v>
      </c>
      <c r="AF111" s="239">
        <f t="shared" si="127"/>
        <v>40976</v>
      </c>
      <c r="AG111" s="318">
        <f>AG112</f>
        <v>0</v>
      </c>
      <c r="AH111" s="265">
        <f t="shared" si="128"/>
        <v>0</v>
      </c>
      <c r="AI111" s="241">
        <f t="shared" si="128"/>
        <v>0</v>
      </c>
      <c r="AJ111" s="306">
        <f t="shared" si="128"/>
        <v>0</v>
      </c>
      <c r="AK111" s="242">
        <f t="shared" si="128"/>
        <v>1395</v>
      </c>
      <c r="AL111" s="243">
        <f t="shared" si="128"/>
        <v>0</v>
      </c>
      <c r="AM111" s="243">
        <f t="shared" si="128"/>
        <v>-4600</v>
      </c>
      <c r="AN111" s="243">
        <f t="shared" si="128"/>
        <v>44181</v>
      </c>
      <c r="AO111" s="243">
        <f t="shared" si="128"/>
        <v>0</v>
      </c>
      <c r="AP111" s="243">
        <f t="shared" si="128"/>
        <v>0</v>
      </c>
      <c r="AQ111" s="241">
        <f t="shared" si="128"/>
        <v>0</v>
      </c>
    </row>
    <row r="112" spans="1:45" s="192" customFormat="1" ht="18" customHeight="1" x14ac:dyDescent="0.25">
      <c r="A112" s="539">
        <v>922</v>
      </c>
      <c r="B112" s="540"/>
      <c r="C112" s="540"/>
      <c r="D112" s="537" t="s">
        <v>113</v>
      </c>
      <c r="E112" s="537"/>
      <c r="F112" s="537"/>
      <c r="G112" s="537"/>
      <c r="H112" s="239">
        <f t="shared" si="123"/>
        <v>0</v>
      </c>
      <c r="I112" s="265">
        <f>SUM(I113:I118)</f>
        <v>0</v>
      </c>
      <c r="J112" s="243">
        <f t="shared" ref="J112:S112" si="129">SUM(J113:J118)</f>
        <v>0</v>
      </c>
      <c r="K112" s="241">
        <f t="shared" si="129"/>
        <v>0</v>
      </c>
      <c r="L112" s="306">
        <f t="shared" si="129"/>
        <v>0</v>
      </c>
      <c r="M112" s="242">
        <f t="shared" si="129"/>
        <v>0</v>
      </c>
      <c r="N112" s="243">
        <f t="shared" si="129"/>
        <v>0</v>
      </c>
      <c r="O112" s="243">
        <f t="shared" si="129"/>
        <v>0</v>
      </c>
      <c r="P112" s="243">
        <f t="shared" si="129"/>
        <v>0</v>
      </c>
      <c r="Q112" s="243">
        <f t="shared" si="129"/>
        <v>0</v>
      </c>
      <c r="R112" s="243">
        <f t="shared" si="129"/>
        <v>0</v>
      </c>
      <c r="S112" s="241">
        <f t="shared" si="129"/>
        <v>0</v>
      </c>
      <c r="T112" s="239">
        <f t="shared" si="125"/>
        <v>40976</v>
      </c>
      <c r="U112" s="265">
        <f>SUM(U113:U118)</f>
        <v>0</v>
      </c>
      <c r="V112" s="243">
        <f t="shared" ref="V112:AE112" si="130">SUM(V113:V118)</f>
        <v>0</v>
      </c>
      <c r="W112" s="241">
        <f t="shared" si="130"/>
        <v>0</v>
      </c>
      <c r="X112" s="306">
        <f t="shared" si="130"/>
        <v>0</v>
      </c>
      <c r="Y112" s="242">
        <f t="shared" si="130"/>
        <v>1395</v>
      </c>
      <c r="Z112" s="243">
        <f t="shared" si="130"/>
        <v>0</v>
      </c>
      <c r="AA112" s="243">
        <f t="shared" si="130"/>
        <v>-4600</v>
      </c>
      <c r="AB112" s="243">
        <f t="shared" si="130"/>
        <v>44181</v>
      </c>
      <c r="AC112" s="243">
        <f t="shared" si="130"/>
        <v>0</v>
      </c>
      <c r="AD112" s="243">
        <f t="shared" si="130"/>
        <v>0</v>
      </c>
      <c r="AE112" s="241">
        <f t="shared" si="130"/>
        <v>0</v>
      </c>
      <c r="AF112" s="239">
        <f t="shared" si="127"/>
        <v>40976</v>
      </c>
      <c r="AG112" s="265">
        <f>SUM(AG113:AG118)</f>
        <v>0</v>
      </c>
      <c r="AH112" s="243">
        <f t="shared" ref="AH112:AQ112" si="131">SUM(AH113:AH118)</f>
        <v>0</v>
      </c>
      <c r="AI112" s="241">
        <f t="shared" si="131"/>
        <v>0</v>
      </c>
      <c r="AJ112" s="306">
        <f t="shared" si="131"/>
        <v>0</v>
      </c>
      <c r="AK112" s="242">
        <f t="shared" si="131"/>
        <v>1395</v>
      </c>
      <c r="AL112" s="243">
        <f t="shared" si="131"/>
        <v>0</v>
      </c>
      <c r="AM112" s="243">
        <f t="shared" si="131"/>
        <v>-4600</v>
      </c>
      <c r="AN112" s="243">
        <f t="shared" si="131"/>
        <v>44181</v>
      </c>
      <c r="AO112" s="243">
        <f t="shared" si="131"/>
        <v>0</v>
      </c>
      <c r="AP112" s="243">
        <f t="shared" si="131"/>
        <v>0</v>
      </c>
      <c r="AQ112" s="241">
        <f t="shared" si="131"/>
        <v>0</v>
      </c>
    </row>
    <row r="113" spans="1:45" s="199" customFormat="1" ht="13.9" customHeight="1" x14ac:dyDescent="0.25">
      <c r="A113" s="397"/>
      <c r="B113" s="387"/>
      <c r="C113" s="387" t="s">
        <v>258</v>
      </c>
      <c r="D113" s="557" t="s">
        <v>259</v>
      </c>
      <c r="E113" s="557"/>
      <c r="F113" s="557"/>
      <c r="G113" s="558"/>
      <c r="H113" s="388">
        <f t="shared" si="123"/>
        <v>0</v>
      </c>
      <c r="I113" s="55"/>
      <c r="J113" s="311"/>
      <c r="K113" s="326"/>
      <c r="L113" s="326"/>
      <c r="M113" s="326"/>
      <c r="N113" s="327"/>
      <c r="O113" s="327"/>
      <c r="P113" s="327"/>
      <c r="Q113" s="327"/>
      <c r="R113" s="327"/>
      <c r="S113" s="57"/>
      <c r="T113" s="388">
        <f t="shared" si="125"/>
        <v>1395</v>
      </c>
      <c r="U113" s="55"/>
      <c r="V113" s="311"/>
      <c r="W113" s="326"/>
      <c r="X113" s="326"/>
      <c r="Y113" s="326">
        <v>1395</v>
      </c>
      <c r="Z113" s="327"/>
      <c r="AA113" s="327"/>
      <c r="AB113" s="327"/>
      <c r="AC113" s="327"/>
      <c r="AD113" s="327"/>
      <c r="AE113" s="57"/>
      <c r="AF113" s="388">
        <f t="shared" si="127"/>
        <v>1395</v>
      </c>
      <c r="AG113" s="55"/>
      <c r="AH113" s="311"/>
      <c r="AI113" s="427">
        <f>W113+K113</f>
        <v>0</v>
      </c>
      <c r="AJ113" s="427">
        <f>X113+L113</f>
        <v>0</v>
      </c>
      <c r="AK113" s="291">
        <f t="shared" ref="AK113:AP113" si="132">M113+Y113</f>
        <v>1395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9"/>
      <c r="AS113" s="389"/>
    </row>
    <row r="114" spans="1:45" s="199" customFormat="1" ht="13.9" customHeight="1" x14ac:dyDescent="0.25">
      <c r="A114" s="397"/>
      <c r="B114" s="387"/>
      <c r="C114" s="387" t="s">
        <v>260</v>
      </c>
      <c r="D114" s="557" t="s">
        <v>261</v>
      </c>
      <c r="E114" s="557"/>
      <c r="F114" s="557"/>
      <c r="G114" s="558"/>
      <c r="H114" s="388">
        <f t="shared" si="123"/>
        <v>0</v>
      </c>
      <c r="I114" s="55"/>
      <c r="J114" s="311"/>
      <c r="K114" s="326"/>
      <c r="L114" s="326"/>
      <c r="M114" s="326"/>
      <c r="N114" s="327"/>
      <c r="O114" s="327"/>
      <c r="P114" s="327"/>
      <c r="Q114" s="327"/>
      <c r="R114" s="327"/>
      <c r="S114" s="57"/>
      <c r="T114" s="388">
        <f t="shared" si="125"/>
        <v>45000</v>
      </c>
      <c r="U114" s="55"/>
      <c r="V114" s="311"/>
      <c r="W114" s="326"/>
      <c r="X114" s="326"/>
      <c r="Y114" s="326"/>
      <c r="Z114" s="327"/>
      <c r="AA114" s="327"/>
      <c r="AB114" s="327">
        <v>45000</v>
      </c>
      <c r="AC114" s="327"/>
      <c r="AD114" s="327"/>
      <c r="AE114" s="57"/>
      <c r="AF114" s="388">
        <f t="shared" si="127"/>
        <v>45000</v>
      </c>
      <c r="AG114" s="55"/>
      <c r="AH114" s="311"/>
      <c r="AI114" s="427">
        <f t="shared" ref="AI114:AI118" si="133">W114+K114</f>
        <v>0</v>
      </c>
      <c r="AJ114" s="427">
        <f t="shared" ref="AJ114:AJ118" si="134">X114+L114</f>
        <v>0</v>
      </c>
      <c r="AK114" s="291">
        <f>M114+Y114</f>
        <v>0</v>
      </c>
      <c r="AL114" s="56">
        <f t="shared" ref="AL114:AL118" si="135">N114+Z114</f>
        <v>0</v>
      </c>
      <c r="AM114" s="56">
        <f t="shared" ref="AM114:AM118" si="136">O114+AA114</f>
        <v>0</v>
      </c>
      <c r="AN114" s="56">
        <f t="shared" ref="AN114:AN118" si="137">P114+AB114</f>
        <v>45000</v>
      </c>
      <c r="AO114" s="56">
        <f t="shared" ref="AO114:AO118" si="138">Q114+AC114</f>
        <v>0</v>
      </c>
      <c r="AP114" s="56">
        <f t="shared" ref="AP114:AP118" si="139">R114+AD114</f>
        <v>0</v>
      </c>
      <c r="AQ114" s="57"/>
      <c r="AR114" s="389"/>
      <c r="AS114" s="389"/>
    </row>
    <row r="115" spans="1:45" s="199" customFormat="1" ht="13.9" customHeight="1" x14ac:dyDescent="0.25">
      <c r="A115" s="397"/>
      <c r="B115" s="387"/>
      <c r="C115" s="387" t="s">
        <v>262</v>
      </c>
      <c r="D115" s="557" t="s">
        <v>263</v>
      </c>
      <c r="E115" s="557"/>
      <c r="F115" s="557"/>
      <c r="G115" s="558"/>
      <c r="H115" s="388">
        <f t="shared" si="123"/>
        <v>0</v>
      </c>
      <c r="I115" s="55"/>
      <c r="J115" s="311"/>
      <c r="K115" s="326"/>
      <c r="L115" s="326"/>
      <c r="M115" s="326"/>
      <c r="N115" s="327"/>
      <c r="O115" s="327"/>
      <c r="P115" s="327"/>
      <c r="Q115" s="327"/>
      <c r="R115" s="327"/>
      <c r="S115" s="57"/>
      <c r="T115" s="388">
        <f t="shared" si="125"/>
        <v>0</v>
      </c>
      <c r="U115" s="55"/>
      <c r="V115" s="311"/>
      <c r="W115" s="326"/>
      <c r="X115" s="326"/>
      <c r="Y115" s="326"/>
      <c r="Z115" s="327"/>
      <c r="AA115" s="327"/>
      <c r="AB115" s="327"/>
      <c r="AC115" s="327"/>
      <c r="AD115" s="327"/>
      <c r="AE115" s="57"/>
      <c r="AF115" s="388">
        <f t="shared" si="127"/>
        <v>0</v>
      </c>
      <c r="AG115" s="55"/>
      <c r="AH115" s="311"/>
      <c r="AI115" s="427">
        <f t="shared" si="133"/>
        <v>0</v>
      </c>
      <c r="AJ115" s="427">
        <f t="shared" si="134"/>
        <v>0</v>
      </c>
      <c r="AK115" s="291">
        <f>M115+Y115</f>
        <v>0</v>
      </c>
      <c r="AL115" s="56">
        <f t="shared" si="135"/>
        <v>0</v>
      </c>
      <c r="AM115" s="56">
        <f t="shared" si="136"/>
        <v>0</v>
      </c>
      <c r="AN115" s="56">
        <f t="shared" si="137"/>
        <v>0</v>
      </c>
      <c r="AO115" s="56">
        <f t="shared" si="138"/>
        <v>0</v>
      </c>
      <c r="AP115" s="56">
        <f t="shared" si="139"/>
        <v>0</v>
      </c>
      <c r="AQ115" s="57"/>
      <c r="AR115" s="389"/>
      <c r="AS115" s="389"/>
    </row>
    <row r="116" spans="1:45" s="199" customFormat="1" ht="14.25" x14ac:dyDescent="0.25">
      <c r="A116" s="397"/>
      <c r="B116" s="387"/>
      <c r="C116" s="387" t="s">
        <v>264</v>
      </c>
      <c r="D116" s="557" t="s">
        <v>265</v>
      </c>
      <c r="E116" s="557"/>
      <c r="F116" s="557"/>
      <c r="G116" s="558"/>
      <c r="H116" s="388">
        <f t="shared" si="123"/>
        <v>0</v>
      </c>
      <c r="I116" s="428"/>
      <c r="J116" s="56"/>
      <c r="K116" s="330"/>
      <c r="L116" s="330"/>
      <c r="M116" s="330"/>
      <c r="N116" s="324"/>
      <c r="O116" s="327"/>
      <c r="P116" s="327"/>
      <c r="Q116" s="327"/>
      <c r="R116" s="327"/>
      <c r="S116" s="57"/>
      <c r="T116" s="388">
        <f t="shared" si="125"/>
        <v>-5419</v>
      </c>
      <c r="U116" s="428"/>
      <c r="V116" s="56"/>
      <c r="W116" s="330"/>
      <c r="X116" s="330"/>
      <c r="Y116" s="330"/>
      <c r="Z116" s="324"/>
      <c r="AA116" s="327">
        <v>-4600</v>
      </c>
      <c r="AB116" s="327">
        <v>-819</v>
      </c>
      <c r="AC116" s="327"/>
      <c r="AD116" s="327"/>
      <c r="AE116" s="57"/>
      <c r="AF116" s="388">
        <f t="shared" si="127"/>
        <v>-5419</v>
      </c>
      <c r="AG116" s="428"/>
      <c r="AH116" s="56"/>
      <c r="AI116" s="427">
        <f t="shared" si="133"/>
        <v>0</v>
      </c>
      <c r="AJ116" s="427">
        <f t="shared" si="134"/>
        <v>0</v>
      </c>
      <c r="AK116" s="444">
        <f>M116+Y116</f>
        <v>0</v>
      </c>
      <c r="AL116" s="311">
        <f t="shared" si="135"/>
        <v>0</v>
      </c>
      <c r="AM116" s="56">
        <f t="shared" si="136"/>
        <v>-4600</v>
      </c>
      <c r="AN116" s="56">
        <f t="shared" si="137"/>
        <v>-819</v>
      </c>
      <c r="AO116" s="56">
        <f t="shared" si="138"/>
        <v>0</v>
      </c>
      <c r="AP116" s="56">
        <f t="shared" si="139"/>
        <v>0</v>
      </c>
      <c r="AQ116" s="57"/>
      <c r="AR116" s="389"/>
      <c r="AS116" s="389"/>
    </row>
    <row r="117" spans="1:45" s="199" customFormat="1" ht="13.9" customHeight="1" x14ac:dyDescent="0.25">
      <c r="A117" s="397"/>
      <c r="B117" s="387"/>
      <c r="C117" s="387" t="s">
        <v>266</v>
      </c>
      <c r="D117" s="557" t="s">
        <v>267</v>
      </c>
      <c r="E117" s="557"/>
      <c r="F117" s="557"/>
      <c r="G117" s="558"/>
      <c r="H117" s="388">
        <f t="shared" si="123"/>
        <v>0</v>
      </c>
      <c r="I117" s="428"/>
      <c r="J117" s="56"/>
      <c r="K117" s="330"/>
      <c r="L117" s="330"/>
      <c r="M117" s="330"/>
      <c r="N117" s="324"/>
      <c r="O117" s="327"/>
      <c r="P117" s="327"/>
      <c r="Q117" s="327"/>
      <c r="R117" s="327"/>
      <c r="S117" s="57"/>
      <c r="T117" s="388">
        <f t="shared" si="125"/>
        <v>0</v>
      </c>
      <c r="U117" s="428"/>
      <c r="V117" s="56"/>
      <c r="W117" s="330"/>
      <c r="X117" s="330"/>
      <c r="Y117" s="330"/>
      <c r="Z117" s="324"/>
      <c r="AA117" s="327"/>
      <c r="AB117" s="327"/>
      <c r="AC117" s="327"/>
      <c r="AD117" s="327"/>
      <c r="AE117" s="57"/>
      <c r="AF117" s="388">
        <f t="shared" si="127"/>
        <v>0</v>
      </c>
      <c r="AG117" s="428"/>
      <c r="AH117" s="56"/>
      <c r="AI117" s="427">
        <f t="shared" si="133"/>
        <v>0</v>
      </c>
      <c r="AJ117" s="427">
        <f t="shared" si="134"/>
        <v>0</v>
      </c>
      <c r="AK117" s="444">
        <f>M117+Y117</f>
        <v>0</v>
      </c>
      <c r="AL117" s="311">
        <f t="shared" si="135"/>
        <v>0</v>
      </c>
      <c r="AM117" s="56">
        <f t="shared" si="136"/>
        <v>0</v>
      </c>
      <c r="AN117" s="56">
        <f t="shared" si="137"/>
        <v>0</v>
      </c>
      <c r="AO117" s="56">
        <f t="shared" si="138"/>
        <v>0</v>
      </c>
      <c r="AP117" s="56">
        <f t="shared" si="139"/>
        <v>0</v>
      </c>
      <c r="AQ117" s="57"/>
      <c r="AR117" s="389"/>
      <c r="AS117" s="389"/>
    </row>
    <row r="118" spans="1:45" s="199" customFormat="1" ht="13.9" customHeight="1" x14ac:dyDescent="0.25">
      <c r="A118" s="397"/>
      <c r="B118" s="387"/>
      <c r="C118" s="387" t="s">
        <v>268</v>
      </c>
      <c r="D118" s="557" t="s">
        <v>269</v>
      </c>
      <c r="E118" s="557"/>
      <c r="F118" s="557"/>
      <c r="G118" s="558"/>
      <c r="H118" s="388">
        <f t="shared" si="123"/>
        <v>0</v>
      </c>
      <c r="I118" s="428"/>
      <c r="J118" s="56"/>
      <c r="K118" s="330"/>
      <c r="L118" s="330"/>
      <c r="M118" s="330"/>
      <c r="N118" s="324"/>
      <c r="O118" s="327"/>
      <c r="P118" s="327"/>
      <c r="Q118" s="327"/>
      <c r="R118" s="327"/>
      <c r="S118" s="57"/>
      <c r="T118" s="388">
        <f t="shared" si="125"/>
        <v>0</v>
      </c>
      <c r="U118" s="428"/>
      <c r="V118" s="56"/>
      <c r="W118" s="330"/>
      <c r="X118" s="330"/>
      <c r="Y118" s="330"/>
      <c r="Z118" s="324"/>
      <c r="AA118" s="327"/>
      <c r="AB118" s="327"/>
      <c r="AC118" s="327"/>
      <c r="AD118" s="327"/>
      <c r="AE118" s="57"/>
      <c r="AF118" s="388">
        <f t="shared" si="127"/>
        <v>0</v>
      </c>
      <c r="AG118" s="428"/>
      <c r="AH118" s="56"/>
      <c r="AI118" s="427">
        <f t="shared" si="133"/>
        <v>0</v>
      </c>
      <c r="AJ118" s="427">
        <f t="shared" si="134"/>
        <v>0</v>
      </c>
      <c r="AK118" s="444">
        <f>M118+Y118</f>
        <v>0</v>
      </c>
      <c r="AL118" s="311">
        <f t="shared" si="135"/>
        <v>0</v>
      </c>
      <c r="AM118" s="56">
        <f t="shared" si="136"/>
        <v>0</v>
      </c>
      <c r="AN118" s="56">
        <f t="shared" si="137"/>
        <v>0</v>
      </c>
      <c r="AO118" s="56">
        <f t="shared" si="138"/>
        <v>0</v>
      </c>
      <c r="AP118" s="56">
        <f t="shared" si="139"/>
        <v>0</v>
      </c>
      <c r="AQ118" s="57"/>
      <c r="AR118" s="389"/>
      <c r="AS118" s="389"/>
    </row>
    <row r="119" spans="1:45" s="211" customFormat="1" ht="20.100000000000001" customHeight="1" x14ac:dyDescent="0.25">
      <c r="A119" s="315"/>
      <c r="B119" s="315"/>
      <c r="C119" s="372"/>
      <c r="D119" s="316"/>
      <c r="E119" s="316"/>
      <c r="F119" s="316"/>
      <c r="G119" s="316"/>
      <c r="H119" s="93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93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93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297" priority="326">
      <formula>LEN(TRIM(A15))=0</formula>
    </cfRule>
  </conditionalFormatting>
  <conditionalFormatting sqref="I68:S68 I61:O61 Q61:S61 M69">
    <cfRule type="containsBlanks" dxfId="296" priority="325">
      <formula>LEN(TRIM(I61))=0</formula>
    </cfRule>
  </conditionalFormatting>
  <conditionalFormatting sqref="I82:S82">
    <cfRule type="containsBlanks" dxfId="295" priority="323">
      <formula>LEN(TRIM(I82))=0</formula>
    </cfRule>
  </conditionalFormatting>
  <conditionalFormatting sqref="I44:S44">
    <cfRule type="containsBlanks" dxfId="294" priority="282">
      <formula>LEN(TRIM(I44))=0</formula>
    </cfRule>
  </conditionalFormatting>
  <conditionalFormatting sqref="I72:S72">
    <cfRule type="containsBlanks" dxfId="293" priority="321">
      <formula>LEN(TRIM(I72))=0</formula>
    </cfRule>
  </conditionalFormatting>
  <conditionalFormatting sqref="O45:O46">
    <cfRule type="containsBlanks" dxfId="292" priority="279">
      <formula>LEN(TRIM(O45))=0</formula>
    </cfRule>
  </conditionalFormatting>
  <conditionalFormatting sqref="M90">
    <cfRule type="containsBlanks" dxfId="291" priority="236">
      <formula>LEN(TRIM(M90))=0</formula>
    </cfRule>
  </conditionalFormatting>
  <conditionalFormatting sqref="I106:S106">
    <cfRule type="containsBlanks" dxfId="290" priority="308">
      <formula>LEN(TRIM(I106))=0</formula>
    </cfRule>
  </conditionalFormatting>
  <conditionalFormatting sqref="R64">
    <cfRule type="containsBlanks" dxfId="289" priority="267">
      <formula>LEN(TRIM(R64))=0</formula>
    </cfRule>
  </conditionalFormatting>
  <conditionalFormatting sqref="I92:S93 I99:S99">
    <cfRule type="containsBlanks" dxfId="288" priority="305">
      <formula>LEN(TRIM(I92))=0</formula>
    </cfRule>
  </conditionalFormatting>
  <conditionalFormatting sqref="M70:M71">
    <cfRule type="containsBlanks" dxfId="287" priority="264">
      <formula>LEN(TRIM(M70))=0</formula>
    </cfRule>
  </conditionalFormatting>
  <conditionalFormatting sqref="R98">
    <cfRule type="containsBlanks" dxfId="286" priority="223">
      <formula>LEN(TRIM(R98))=0</formula>
    </cfRule>
  </conditionalFormatting>
  <conditionalFormatting sqref="M30">
    <cfRule type="containsBlanks" dxfId="285" priority="301">
      <formula>LEN(TRIM(M30))=0</formula>
    </cfRule>
  </conditionalFormatting>
  <conditionalFormatting sqref="P61">
    <cfRule type="containsBlanks" dxfId="284" priority="300">
      <formula>LEN(TRIM(P61))=0</formula>
    </cfRule>
  </conditionalFormatting>
  <conditionalFormatting sqref="I23:S23">
    <cfRule type="containsBlanks" dxfId="283" priority="299">
      <formula>LEN(TRIM(I23))=0</formula>
    </cfRule>
  </conditionalFormatting>
  <conditionalFormatting sqref="H10:S10">
    <cfRule type="cellIs" dxfId="282" priority="295" operator="notEqual">
      <formula>0</formula>
    </cfRule>
  </conditionalFormatting>
  <conditionalFormatting sqref="A8 H8 T8">
    <cfRule type="cellIs" dxfId="281" priority="294" operator="notEqual">
      <formula>0</formula>
    </cfRule>
  </conditionalFormatting>
  <conditionalFormatting sqref="H10:S10">
    <cfRule type="notContainsBlanks" dxfId="280" priority="293">
      <formula>LEN(TRIM(H10))&gt;0</formula>
    </cfRule>
  </conditionalFormatting>
  <conditionalFormatting sqref="I87:S87">
    <cfRule type="containsBlanks" dxfId="279" priority="292">
      <formula>LEN(TRIM(I87))=0</formula>
    </cfRule>
  </conditionalFormatting>
  <conditionalFormatting sqref="I83:J83">
    <cfRule type="containsBlanks" dxfId="278" priority="249">
      <formula>LEN(TRIM(I83))=0</formula>
    </cfRule>
  </conditionalFormatting>
  <conditionalFormatting sqref="I84:J84">
    <cfRule type="containsBlanks" dxfId="277" priority="246">
      <formula>LEN(TRIM(I84))=0</formula>
    </cfRule>
  </conditionalFormatting>
  <conditionalFormatting sqref="L31 P31:P34 L33">
    <cfRule type="containsBlanks" dxfId="276" priority="288">
      <formula>LEN(TRIM(L31))=0</formula>
    </cfRule>
  </conditionalFormatting>
  <conditionalFormatting sqref="I89:S89">
    <cfRule type="containsBlanks" dxfId="275" priority="243">
      <formula>LEN(TRIM(I89))=0</formula>
    </cfRule>
  </conditionalFormatting>
  <conditionalFormatting sqref="O36:O43">
    <cfRule type="containsBlanks" dxfId="274" priority="285">
      <formula>LEN(TRIM(O36))=0</formula>
    </cfRule>
  </conditionalFormatting>
  <conditionalFormatting sqref="M51:M53">
    <cfRule type="containsBlanks" dxfId="273" priority="276">
      <formula>LEN(TRIM(M51))=0</formula>
    </cfRule>
  </conditionalFormatting>
  <conditionalFormatting sqref="Q73:Q74 Q79:Q80">
    <cfRule type="containsBlanks" dxfId="272" priority="261">
      <formula>LEN(TRIM(Q73))=0</formula>
    </cfRule>
  </conditionalFormatting>
  <conditionalFormatting sqref="Q75:Q77">
    <cfRule type="containsBlanks" dxfId="271" priority="258">
      <formula>LEN(TRIM(Q75))=0</formula>
    </cfRule>
  </conditionalFormatting>
  <conditionalFormatting sqref="Q78">
    <cfRule type="containsBlanks" dxfId="270" priority="255">
      <formula>LEN(TRIM(Q78))=0</formula>
    </cfRule>
  </conditionalFormatting>
  <conditionalFormatting sqref="I85:J85">
    <cfRule type="containsBlanks" dxfId="269" priority="252">
      <formula>LEN(TRIM(I85))=0</formula>
    </cfRule>
  </conditionalFormatting>
  <conditionalFormatting sqref="R94">
    <cfRule type="containsBlanks" dxfId="268" priority="233">
      <formula>LEN(TRIM(R94))=0</formula>
    </cfRule>
  </conditionalFormatting>
  <conditionalFormatting sqref="I95:S95">
    <cfRule type="containsBlanks" dxfId="267" priority="230">
      <formula>LEN(TRIM(I95))=0</formula>
    </cfRule>
  </conditionalFormatting>
  <conditionalFormatting sqref="R96:R97">
    <cfRule type="containsBlanks" dxfId="266" priority="226">
      <formula>LEN(TRIM(R96))=0</formula>
    </cfRule>
  </conditionalFormatting>
  <conditionalFormatting sqref="R100">
    <cfRule type="containsBlanks" dxfId="265" priority="220">
      <formula>LEN(TRIM(R100))=0</formula>
    </cfRule>
  </conditionalFormatting>
  <conditionalFormatting sqref="R101">
    <cfRule type="containsBlanks" dxfId="264" priority="217">
      <formula>LEN(TRIM(R101))=0</formula>
    </cfRule>
  </conditionalFormatting>
  <conditionalFormatting sqref="S107">
    <cfRule type="containsBlanks" dxfId="263" priority="214">
      <formula>LEN(TRIM(S107))=0</formula>
    </cfRule>
  </conditionalFormatting>
  <conditionalFormatting sqref="M113:Q114">
    <cfRule type="containsBlanks" dxfId="262" priority="211">
      <formula>LEN(TRIM(M113))=0</formula>
    </cfRule>
  </conditionalFormatting>
  <conditionalFormatting sqref="M115:Q118">
    <cfRule type="containsBlanks" dxfId="261" priority="208">
      <formula>LEN(TRIM(M115))=0</formula>
    </cfRule>
  </conditionalFormatting>
  <conditionalFormatting sqref="M118:Q118">
    <cfRule type="containsBlanks" dxfId="260" priority="205">
      <formula>LEN(TRIM(M118))=0</formula>
    </cfRule>
  </conditionalFormatting>
  <conditionalFormatting sqref="T10:AE10">
    <cfRule type="cellIs" dxfId="259" priority="193" operator="notEqual">
      <formula>0</formula>
    </cfRule>
  </conditionalFormatting>
  <conditionalFormatting sqref="T10:AE10">
    <cfRule type="notContainsBlanks" dxfId="258" priority="192">
      <formula>LEN(TRIM(T10))&gt;0</formula>
    </cfRule>
  </conditionalFormatting>
  <conditionalFormatting sqref="AF10:AQ10">
    <cfRule type="cellIs" dxfId="257" priority="153" operator="notEqual">
      <formula>0</formula>
    </cfRule>
  </conditionalFormatting>
  <conditionalFormatting sqref="AF10:AQ10">
    <cfRule type="notContainsBlanks" dxfId="256" priority="152">
      <formula>LEN(TRIM(AF10))&gt;0</formula>
    </cfRule>
  </conditionalFormatting>
  <conditionalFormatting sqref="P24:P29">
    <cfRule type="containsBlanks" dxfId="255" priority="117">
      <formula>LEN(TRIM(P24))=0</formula>
    </cfRule>
  </conditionalFormatting>
  <conditionalFormatting sqref="N88">
    <cfRule type="containsBlanks" dxfId="254" priority="109">
      <formula>LEN(TRIM(N88))=0</formula>
    </cfRule>
  </conditionalFormatting>
  <conditionalFormatting sqref="R113:R114">
    <cfRule type="containsBlanks" dxfId="253" priority="108">
      <formula>LEN(TRIM(R113))=0</formula>
    </cfRule>
  </conditionalFormatting>
  <conditionalFormatting sqref="R115:R118">
    <cfRule type="containsBlanks" dxfId="252" priority="107">
      <formula>LEN(TRIM(R115))=0</formula>
    </cfRule>
  </conditionalFormatting>
  <conditionalFormatting sqref="R118">
    <cfRule type="containsBlanks" dxfId="251" priority="106">
      <formula>LEN(TRIM(R118))=0</formula>
    </cfRule>
  </conditionalFormatting>
  <conditionalFormatting sqref="M36:M43">
    <cfRule type="containsBlanks" dxfId="250" priority="105">
      <formula>LEN(TRIM(M36))=0</formula>
    </cfRule>
  </conditionalFormatting>
  <conditionalFormatting sqref="P19:P22">
    <cfRule type="containsBlanks" dxfId="249" priority="104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48" priority="103">
      <formula>LEN(TRIM(T15))=0</formula>
    </cfRule>
  </conditionalFormatting>
  <conditionalFormatting sqref="U68:AE68 U61:AA61 AC61:AE61 Y69">
    <cfRule type="containsBlanks" dxfId="247" priority="102">
      <formula>LEN(TRIM(U61))=0</formula>
    </cfRule>
  </conditionalFormatting>
  <conditionalFormatting sqref="U82:AE82">
    <cfRule type="containsBlanks" dxfId="246" priority="101">
      <formula>LEN(TRIM(U82))=0</formula>
    </cfRule>
  </conditionalFormatting>
  <conditionalFormatting sqref="U44:AE44">
    <cfRule type="containsBlanks" dxfId="245" priority="91">
      <formula>LEN(TRIM(U44))=0</formula>
    </cfRule>
  </conditionalFormatting>
  <conditionalFormatting sqref="U72:AE72">
    <cfRule type="containsBlanks" dxfId="244" priority="100">
      <formula>LEN(TRIM(U72))=0</formula>
    </cfRule>
  </conditionalFormatting>
  <conditionalFormatting sqref="AA45:AA46">
    <cfRule type="containsBlanks" dxfId="243" priority="90">
      <formula>LEN(TRIM(AA45))=0</formula>
    </cfRule>
  </conditionalFormatting>
  <conditionalFormatting sqref="Y90">
    <cfRule type="containsBlanks" dxfId="242" priority="79">
      <formula>LEN(TRIM(Y90))=0</formula>
    </cfRule>
  </conditionalFormatting>
  <conditionalFormatting sqref="U106:AE106">
    <cfRule type="containsBlanks" dxfId="241" priority="99">
      <formula>LEN(TRIM(U106))=0</formula>
    </cfRule>
  </conditionalFormatting>
  <conditionalFormatting sqref="AD64">
    <cfRule type="containsBlanks" dxfId="240" priority="88">
      <formula>LEN(TRIM(AD64))=0</formula>
    </cfRule>
  </conditionalFormatting>
  <conditionalFormatting sqref="U92:AE93 U99:AE99">
    <cfRule type="containsBlanks" dxfId="239" priority="98">
      <formula>LEN(TRIM(U92))=0</formula>
    </cfRule>
  </conditionalFormatting>
  <conditionalFormatting sqref="Y70:Y71">
    <cfRule type="containsBlanks" dxfId="238" priority="87">
      <formula>LEN(TRIM(Y70))=0</formula>
    </cfRule>
  </conditionalFormatting>
  <conditionalFormatting sqref="AD98">
    <cfRule type="containsBlanks" dxfId="237" priority="75">
      <formula>LEN(TRIM(AD98))=0</formula>
    </cfRule>
  </conditionalFormatting>
  <conditionalFormatting sqref="Y30">
    <cfRule type="containsBlanks" dxfId="236" priority="97">
      <formula>LEN(TRIM(Y30))=0</formula>
    </cfRule>
  </conditionalFormatting>
  <conditionalFormatting sqref="AB61">
    <cfRule type="containsBlanks" dxfId="235" priority="96">
      <formula>LEN(TRIM(AB61))=0</formula>
    </cfRule>
  </conditionalFormatting>
  <conditionalFormatting sqref="U23:AE23">
    <cfRule type="containsBlanks" dxfId="234" priority="95">
      <formula>LEN(TRIM(U23))=0</formula>
    </cfRule>
  </conditionalFormatting>
  <conditionalFormatting sqref="U87:AE87">
    <cfRule type="containsBlanks" dxfId="233" priority="94">
      <formula>LEN(TRIM(U87))=0</formula>
    </cfRule>
  </conditionalFormatting>
  <conditionalFormatting sqref="U83:V83">
    <cfRule type="containsBlanks" dxfId="232" priority="82">
      <formula>LEN(TRIM(U83))=0</formula>
    </cfRule>
  </conditionalFormatting>
  <conditionalFormatting sqref="U84:V84">
    <cfRule type="containsBlanks" dxfId="231" priority="81">
      <formula>LEN(TRIM(U84))=0</formula>
    </cfRule>
  </conditionalFormatting>
  <conditionalFormatting sqref="X31 AB31:AB34 X33">
    <cfRule type="containsBlanks" dxfId="230" priority="93">
      <formula>LEN(TRIM(X31))=0</formula>
    </cfRule>
  </conditionalFormatting>
  <conditionalFormatting sqref="U89:AE89">
    <cfRule type="containsBlanks" dxfId="229" priority="80">
      <formula>LEN(TRIM(U89))=0</formula>
    </cfRule>
  </conditionalFormatting>
  <conditionalFormatting sqref="AA36:AA43">
    <cfRule type="containsBlanks" dxfId="228" priority="92">
      <formula>LEN(TRIM(AA36))=0</formula>
    </cfRule>
  </conditionalFormatting>
  <conditionalFormatting sqref="Y51:Y53">
    <cfRule type="containsBlanks" dxfId="227" priority="89">
      <formula>LEN(TRIM(Y51))=0</formula>
    </cfRule>
  </conditionalFormatting>
  <conditionalFormatting sqref="AC73:AC74 AC79:AC80">
    <cfRule type="containsBlanks" dxfId="226" priority="86">
      <formula>LEN(TRIM(AC73))=0</formula>
    </cfRule>
  </conditionalFormatting>
  <conditionalFormatting sqref="AC75:AC77">
    <cfRule type="containsBlanks" dxfId="225" priority="85">
      <formula>LEN(TRIM(AC75))=0</formula>
    </cfRule>
  </conditionalFormatting>
  <conditionalFormatting sqref="AC78">
    <cfRule type="containsBlanks" dxfId="224" priority="84">
      <formula>LEN(TRIM(AC78))=0</formula>
    </cfRule>
  </conditionalFormatting>
  <conditionalFormatting sqref="U85:V85">
    <cfRule type="containsBlanks" dxfId="223" priority="83">
      <formula>LEN(TRIM(U85))=0</formula>
    </cfRule>
  </conditionalFormatting>
  <conditionalFormatting sqref="AD94">
    <cfRule type="containsBlanks" dxfId="222" priority="78">
      <formula>LEN(TRIM(AD94))=0</formula>
    </cfRule>
  </conditionalFormatting>
  <conditionalFormatting sqref="U95:AE95">
    <cfRule type="containsBlanks" dxfId="221" priority="77">
      <formula>LEN(TRIM(U95))=0</formula>
    </cfRule>
  </conditionalFormatting>
  <conditionalFormatting sqref="AD96:AD97">
    <cfRule type="containsBlanks" dxfId="220" priority="76">
      <formula>LEN(TRIM(AD96))=0</formula>
    </cfRule>
  </conditionalFormatting>
  <conditionalFormatting sqref="AD100">
    <cfRule type="containsBlanks" dxfId="219" priority="74">
      <formula>LEN(TRIM(AD100))=0</formula>
    </cfRule>
  </conditionalFormatting>
  <conditionalFormatting sqref="AD101">
    <cfRule type="containsBlanks" dxfId="218" priority="73">
      <formula>LEN(TRIM(AD101))=0</formula>
    </cfRule>
  </conditionalFormatting>
  <conditionalFormatting sqref="AE107">
    <cfRule type="containsBlanks" dxfId="217" priority="72">
      <formula>LEN(TRIM(AE107))=0</formula>
    </cfRule>
  </conditionalFormatting>
  <conditionalFormatting sqref="Y113:AC114">
    <cfRule type="containsBlanks" dxfId="216" priority="71">
      <formula>LEN(TRIM(Y113))=0</formula>
    </cfRule>
  </conditionalFormatting>
  <conditionalFormatting sqref="Y115:AC118">
    <cfRule type="containsBlanks" dxfId="215" priority="70">
      <formula>LEN(TRIM(Y115))=0</formula>
    </cfRule>
  </conditionalFormatting>
  <conditionalFormatting sqref="Y118:AC118">
    <cfRule type="containsBlanks" dxfId="214" priority="69">
      <formula>LEN(TRIM(Y118))=0</formula>
    </cfRule>
  </conditionalFormatting>
  <conditionalFormatting sqref="AB24:AB29">
    <cfRule type="containsBlanks" dxfId="213" priority="68">
      <formula>LEN(TRIM(AB24))=0</formula>
    </cfRule>
  </conditionalFormatting>
  <conditionalFormatting sqref="Z88">
    <cfRule type="containsBlanks" dxfId="212" priority="67">
      <formula>LEN(TRIM(Z88))=0</formula>
    </cfRule>
  </conditionalFormatting>
  <conditionalFormatting sqref="AD113:AD114">
    <cfRule type="containsBlanks" dxfId="211" priority="66">
      <formula>LEN(TRIM(AD113))=0</formula>
    </cfRule>
  </conditionalFormatting>
  <conditionalFormatting sqref="AD115:AD118">
    <cfRule type="containsBlanks" dxfId="210" priority="65">
      <formula>LEN(TRIM(AD115))=0</formula>
    </cfRule>
  </conditionalFormatting>
  <conditionalFormatting sqref="AD118">
    <cfRule type="containsBlanks" dxfId="209" priority="64">
      <formula>LEN(TRIM(AD118))=0</formula>
    </cfRule>
  </conditionalFormatting>
  <conditionalFormatting sqref="Y36:Y43">
    <cfRule type="containsBlanks" dxfId="208" priority="63">
      <formula>LEN(TRIM(Y36))=0</formula>
    </cfRule>
  </conditionalFormatting>
  <conditionalFormatting sqref="AB19:AB22">
    <cfRule type="containsBlanks" dxfId="207" priority="62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06" priority="61">
      <formula>LEN(TRIM(AF15))=0</formula>
    </cfRule>
  </conditionalFormatting>
  <conditionalFormatting sqref="AG68:AQ68 AG61:AM61 AO61:AQ61 AK69">
    <cfRule type="containsBlanks" dxfId="205" priority="60">
      <formula>LEN(TRIM(AG61))=0</formula>
    </cfRule>
  </conditionalFormatting>
  <conditionalFormatting sqref="AG82:AQ82">
    <cfRule type="containsBlanks" dxfId="204" priority="59">
      <formula>LEN(TRIM(AG82))=0</formula>
    </cfRule>
  </conditionalFormatting>
  <conditionalFormatting sqref="AG44:AQ44">
    <cfRule type="containsBlanks" dxfId="203" priority="49">
      <formula>LEN(TRIM(AG44))=0</formula>
    </cfRule>
  </conditionalFormatting>
  <conditionalFormatting sqref="AG72:AQ72">
    <cfRule type="containsBlanks" dxfId="202" priority="58">
      <formula>LEN(TRIM(AG72))=0</formula>
    </cfRule>
  </conditionalFormatting>
  <conditionalFormatting sqref="AM45:AM46">
    <cfRule type="containsBlanks" dxfId="201" priority="48">
      <formula>LEN(TRIM(AM45))=0</formula>
    </cfRule>
  </conditionalFormatting>
  <conditionalFormatting sqref="AK90">
    <cfRule type="containsBlanks" dxfId="200" priority="37">
      <formula>LEN(TRIM(AK90))=0</formula>
    </cfRule>
  </conditionalFormatting>
  <conditionalFormatting sqref="AG106:AQ106">
    <cfRule type="containsBlanks" dxfId="199" priority="57">
      <formula>LEN(TRIM(AG106))=0</formula>
    </cfRule>
  </conditionalFormatting>
  <conditionalFormatting sqref="AP64">
    <cfRule type="containsBlanks" dxfId="198" priority="46">
      <formula>LEN(TRIM(AP64))=0</formula>
    </cfRule>
  </conditionalFormatting>
  <conditionalFormatting sqref="AG92:AQ93 AG99:AQ99">
    <cfRule type="containsBlanks" dxfId="197" priority="56">
      <formula>LEN(TRIM(AG92))=0</formula>
    </cfRule>
  </conditionalFormatting>
  <conditionalFormatting sqref="AK70:AK71">
    <cfRule type="containsBlanks" dxfId="196" priority="45">
      <formula>LEN(TRIM(AK70))=0</formula>
    </cfRule>
  </conditionalFormatting>
  <conditionalFormatting sqref="AP98">
    <cfRule type="containsBlanks" dxfId="195" priority="33">
      <formula>LEN(TRIM(AP98))=0</formula>
    </cfRule>
  </conditionalFormatting>
  <conditionalFormatting sqref="AK30">
    <cfRule type="containsBlanks" dxfId="194" priority="55">
      <formula>LEN(TRIM(AK30))=0</formula>
    </cfRule>
  </conditionalFormatting>
  <conditionalFormatting sqref="AN61">
    <cfRule type="containsBlanks" dxfId="193" priority="54">
      <formula>LEN(TRIM(AN61))=0</formula>
    </cfRule>
  </conditionalFormatting>
  <conditionalFormatting sqref="AG23:AQ23">
    <cfRule type="containsBlanks" dxfId="192" priority="53">
      <formula>LEN(TRIM(AG23))=0</formula>
    </cfRule>
  </conditionalFormatting>
  <conditionalFormatting sqref="AG87:AQ87">
    <cfRule type="containsBlanks" dxfId="191" priority="52">
      <formula>LEN(TRIM(AG87))=0</formula>
    </cfRule>
  </conditionalFormatting>
  <conditionalFormatting sqref="AG83:AH83">
    <cfRule type="containsBlanks" dxfId="190" priority="40">
      <formula>LEN(TRIM(AG83))=0</formula>
    </cfRule>
  </conditionalFormatting>
  <conditionalFormatting sqref="AG84:AH84">
    <cfRule type="containsBlanks" dxfId="189" priority="39">
      <formula>LEN(TRIM(AG84))=0</formula>
    </cfRule>
  </conditionalFormatting>
  <conditionalFormatting sqref="AJ31 AN31:AN34 AJ33">
    <cfRule type="containsBlanks" dxfId="188" priority="51">
      <formula>LEN(TRIM(AJ31))=0</formula>
    </cfRule>
  </conditionalFormatting>
  <conditionalFormatting sqref="AG89:AQ89">
    <cfRule type="containsBlanks" dxfId="187" priority="38">
      <formula>LEN(TRIM(AG89))=0</formula>
    </cfRule>
  </conditionalFormatting>
  <conditionalFormatting sqref="AM36:AM43">
    <cfRule type="containsBlanks" dxfId="186" priority="50">
      <formula>LEN(TRIM(AM36))=0</formula>
    </cfRule>
  </conditionalFormatting>
  <conditionalFormatting sqref="AK51:AK53">
    <cfRule type="containsBlanks" dxfId="185" priority="47">
      <formula>LEN(TRIM(AK51))=0</formula>
    </cfRule>
  </conditionalFormatting>
  <conditionalFormatting sqref="AO73:AO74 AO79:AO80">
    <cfRule type="containsBlanks" dxfId="184" priority="44">
      <formula>LEN(TRIM(AO73))=0</formula>
    </cfRule>
  </conditionalFormatting>
  <conditionalFormatting sqref="AO75:AO77">
    <cfRule type="containsBlanks" dxfId="183" priority="43">
      <formula>LEN(TRIM(AO75))=0</formula>
    </cfRule>
  </conditionalFormatting>
  <conditionalFormatting sqref="AO78">
    <cfRule type="containsBlanks" dxfId="182" priority="42">
      <formula>LEN(TRIM(AO78))=0</formula>
    </cfRule>
  </conditionalFormatting>
  <conditionalFormatting sqref="AG85:AH85">
    <cfRule type="containsBlanks" dxfId="181" priority="41">
      <formula>LEN(TRIM(AG85))=0</formula>
    </cfRule>
  </conditionalFormatting>
  <conditionalFormatting sqref="AP94">
    <cfRule type="containsBlanks" dxfId="180" priority="36">
      <formula>LEN(TRIM(AP94))=0</formula>
    </cfRule>
  </conditionalFormatting>
  <conditionalFormatting sqref="AG95:AQ95">
    <cfRule type="containsBlanks" dxfId="179" priority="35">
      <formula>LEN(TRIM(AG95))=0</formula>
    </cfRule>
  </conditionalFormatting>
  <conditionalFormatting sqref="AP96:AP97">
    <cfRule type="containsBlanks" dxfId="178" priority="34">
      <formula>LEN(TRIM(AP96))=0</formula>
    </cfRule>
  </conditionalFormatting>
  <conditionalFormatting sqref="AP100">
    <cfRule type="containsBlanks" dxfId="177" priority="32">
      <formula>LEN(TRIM(AP100))=0</formula>
    </cfRule>
  </conditionalFormatting>
  <conditionalFormatting sqref="AP101">
    <cfRule type="containsBlanks" dxfId="176" priority="31">
      <formula>LEN(TRIM(AP101))=0</formula>
    </cfRule>
  </conditionalFormatting>
  <conditionalFormatting sqref="AQ107">
    <cfRule type="containsBlanks" dxfId="175" priority="30">
      <formula>LEN(TRIM(AQ107))=0</formula>
    </cfRule>
  </conditionalFormatting>
  <conditionalFormatting sqref="AK113:AO114">
    <cfRule type="containsBlanks" dxfId="174" priority="29">
      <formula>LEN(TRIM(AK113))=0</formula>
    </cfRule>
  </conditionalFormatting>
  <conditionalFormatting sqref="AK115:AO118">
    <cfRule type="containsBlanks" dxfId="173" priority="28">
      <formula>LEN(TRIM(AK115))=0</formula>
    </cfRule>
  </conditionalFormatting>
  <conditionalFormatting sqref="AK118:AO118">
    <cfRule type="containsBlanks" dxfId="172" priority="27">
      <formula>LEN(TRIM(AK118))=0</formula>
    </cfRule>
  </conditionalFormatting>
  <conditionalFormatting sqref="AN24:AN29">
    <cfRule type="containsBlanks" dxfId="171" priority="26">
      <formula>LEN(TRIM(AN24))=0</formula>
    </cfRule>
  </conditionalFormatting>
  <conditionalFormatting sqref="AL88">
    <cfRule type="containsBlanks" dxfId="170" priority="25">
      <formula>LEN(TRIM(AL88))=0</formula>
    </cfRule>
  </conditionalFormatting>
  <conditionalFormatting sqref="AP113:AP114">
    <cfRule type="containsBlanks" dxfId="169" priority="24">
      <formula>LEN(TRIM(AP113))=0</formula>
    </cfRule>
  </conditionalFormatting>
  <conditionalFormatting sqref="AP115:AP118">
    <cfRule type="containsBlanks" dxfId="168" priority="23">
      <formula>LEN(TRIM(AP115))=0</formula>
    </cfRule>
  </conditionalFormatting>
  <conditionalFormatting sqref="AP118">
    <cfRule type="containsBlanks" dxfId="167" priority="22">
      <formula>LEN(TRIM(AP118))=0</formula>
    </cfRule>
  </conditionalFormatting>
  <conditionalFormatting sqref="AK36:AK43">
    <cfRule type="containsBlanks" dxfId="166" priority="21">
      <formula>LEN(TRIM(AK36))=0</formula>
    </cfRule>
  </conditionalFormatting>
  <conditionalFormatting sqref="AN19:AN22">
    <cfRule type="containsBlanks" dxfId="165" priority="20">
      <formula>LEN(TRIM(AN19))=0</formula>
    </cfRule>
  </conditionalFormatting>
  <conditionalFormatting sqref="K36:K37">
    <cfRule type="containsBlanks" dxfId="164" priority="19">
      <formula>LEN(TRIM(K36))=0</formula>
    </cfRule>
  </conditionalFormatting>
  <conditionalFormatting sqref="W36:W37">
    <cfRule type="containsBlanks" dxfId="163" priority="18">
      <formula>LEN(TRIM(W36))=0</formula>
    </cfRule>
  </conditionalFormatting>
  <conditionalFormatting sqref="AI36:AI37">
    <cfRule type="containsBlanks" dxfId="162" priority="17">
      <formula>LEN(TRIM(AI36))=0</formula>
    </cfRule>
  </conditionalFormatting>
  <conditionalFormatting sqref="O47:O48">
    <cfRule type="containsBlanks" dxfId="161" priority="16">
      <formula>LEN(TRIM(O47))=0</formula>
    </cfRule>
  </conditionalFormatting>
  <conditionalFormatting sqref="AA47:AA48">
    <cfRule type="containsBlanks" dxfId="160" priority="15">
      <formula>LEN(TRIM(AA47))=0</formula>
    </cfRule>
  </conditionalFormatting>
  <conditionalFormatting sqref="AM47:AM48">
    <cfRule type="containsBlanks" dxfId="159" priority="14">
      <formula>LEN(TRIM(AM47))=0</formula>
    </cfRule>
  </conditionalFormatting>
  <conditionalFormatting sqref="W47:W48">
    <cfRule type="containsBlanks" dxfId="158" priority="13">
      <formula>LEN(TRIM(W47))=0</formula>
    </cfRule>
  </conditionalFormatting>
  <conditionalFormatting sqref="L113:L114">
    <cfRule type="containsBlanks" dxfId="157" priority="12">
      <formula>LEN(TRIM(L113))=0</formula>
    </cfRule>
  </conditionalFormatting>
  <conditionalFormatting sqref="L115:L118">
    <cfRule type="containsBlanks" dxfId="156" priority="11">
      <formula>LEN(TRIM(L115))=0</formula>
    </cfRule>
  </conditionalFormatting>
  <conditionalFormatting sqref="L118">
    <cfRule type="containsBlanks" dxfId="155" priority="10">
      <formula>LEN(TRIM(L118))=0</formula>
    </cfRule>
  </conditionalFormatting>
  <conditionalFormatting sqref="K113:K114">
    <cfRule type="containsBlanks" dxfId="154" priority="9">
      <formula>LEN(TRIM(K113))=0</formula>
    </cfRule>
  </conditionalFormatting>
  <conditionalFormatting sqref="K115:K118">
    <cfRule type="containsBlanks" dxfId="153" priority="8">
      <formula>LEN(TRIM(K115))=0</formula>
    </cfRule>
  </conditionalFormatting>
  <conditionalFormatting sqref="K118">
    <cfRule type="containsBlanks" dxfId="152" priority="7">
      <formula>LEN(TRIM(K118))=0</formula>
    </cfRule>
  </conditionalFormatting>
  <conditionalFormatting sqref="X113:X114">
    <cfRule type="containsBlanks" dxfId="151" priority="6">
      <formula>LEN(TRIM(X113))=0</formula>
    </cfRule>
  </conditionalFormatting>
  <conditionalFormatting sqref="X115:X118">
    <cfRule type="containsBlanks" dxfId="150" priority="5">
      <formula>LEN(TRIM(X115))=0</formula>
    </cfRule>
  </conditionalFormatting>
  <conditionalFormatting sqref="X118">
    <cfRule type="containsBlanks" dxfId="149" priority="4">
      <formula>LEN(TRIM(X118))=0</formula>
    </cfRule>
  </conditionalFormatting>
  <conditionalFormatting sqref="W113:W114">
    <cfRule type="containsBlanks" dxfId="148" priority="3">
      <formula>LEN(TRIM(W113))=0</formula>
    </cfRule>
  </conditionalFormatting>
  <conditionalFormatting sqref="W115:W118">
    <cfRule type="containsBlanks" dxfId="147" priority="2">
      <formula>LEN(TRIM(W115))=0</formula>
    </cfRule>
  </conditionalFormatting>
  <conditionalFormatting sqref="W118">
    <cfRule type="containsBlanks" dxfId="146" priority="1">
      <formula>LEN(TRIM(W118))=0</formula>
    </cfRule>
  </conditionalFormatting>
  <dataValidations count="2">
    <dataValidation allowBlank="1" showInputMessage="1" showErrorMessage="1" promptTitle="MANJAK PRIHODA" prompt="_x000a_Unos sa negativnim predznakom (-)" sqref="U116:AE118 I116:S118 AG116:AH118 AK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="70" zoomScaleNormal="70" workbookViewId="0">
      <pane xSplit="7" ySplit="14" topLeftCell="J15" activePane="bottomRight" state="frozen"/>
      <selection activeCell="A31" sqref="A31"/>
      <selection pane="topRight" activeCell="A31" sqref="A31"/>
      <selection pane="bottomLeft" activeCell="A31" sqref="A31"/>
      <selection pane="bottomRight" activeCell="L21" sqref="L21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4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5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7" t="s">
        <v>37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8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</row>
    <row r="4" spans="1:136" ht="17.45" x14ac:dyDescent="0.3">
      <c r="A4" s="507" t="s">
        <v>39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3"/>
      <c r="B6" s="223"/>
      <c r="C6" s="223"/>
      <c r="D6" s="224"/>
      <c r="E6" s="224"/>
      <c r="F6" s="224"/>
      <c r="G6" s="224"/>
      <c r="H6" s="2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5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6"/>
      <c r="B7" s="236"/>
      <c r="C7" s="236"/>
      <c r="D7" s="237"/>
      <c r="E7" s="237"/>
      <c r="F7" s="237"/>
      <c r="G7" s="237"/>
      <c r="H7" s="238"/>
      <c r="I7" s="611" t="s">
        <v>107</v>
      </c>
      <c r="J7" s="612" t="s">
        <v>107</v>
      </c>
      <c r="K7" s="613"/>
      <c r="L7" s="611" t="s">
        <v>108</v>
      </c>
      <c r="M7" s="612"/>
      <c r="N7" s="612"/>
      <c r="O7" s="612"/>
      <c r="P7" s="612"/>
      <c r="Q7" s="612"/>
      <c r="R7" s="612"/>
      <c r="S7" s="613"/>
      <c r="T7" s="251"/>
      <c r="U7" s="611" t="s">
        <v>107</v>
      </c>
      <c r="V7" s="612" t="s">
        <v>107</v>
      </c>
      <c r="W7" s="613"/>
      <c r="X7" s="611" t="s">
        <v>108</v>
      </c>
      <c r="Y7" s="612"/>
      <c r="Z7" s="612"/>
      <c r="AA7" s="612"/>
      <c r="AB7" s="612"/>
      <c r="AC7" s="612"/>
      <c r="AD7" s="612"/>
      <c r="AE7" s="613"/>
      <c r="AF7" s="251"/>
      <c r="AG7" s="525" t="s">
        <v>107</v>
      </c>
      <c r="AH7" s="526" t="s">
        <v>107</v>
      </c>
      <c r="AI7" s="527"/>
      <c r="AJ7" s="525" t="s">
        <v>108</v>
      </c>
      <c r="AK7" s="526"/>
      <c r="AL7" s="526"/>
      <c r="AM7" s="526"/>
      <c r="AN7" s="526"/>
      <c r="AO7" s="526"/>
      <c r="AP7" s="526"/>
      <c r="AQ7" s="527"/>
      <c r="AR7" s="185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14" t="s">
        <v>47</v>
      </c>
      <c r="B8" s="615"/>
      <c r="C8" s="615"/>
      <c r="D8" s="615" t="s">
        <v>40</v>
      </c>
      <c r="E8" s="615"/>
      <c r="F8" s="615"/>
      <c r="G8" s="618"/>
      <c r="H8" s="620" t="str">
        <f>'1. Sažetak'!G20</f>
        <v>PLAN 
2018.</v>
      </c>
      <c r="I8" s="295" t="s">
        <v>150</v>
      </c>
      <c r="J8" s="117" t="s">
        <v>94</v>
      </c>
      <c r="K8" s="293" t="s">
        <v>152</v>
      </c>
      <c r="L8" s="296" t="s">
        <v>95</v>
      </c>
      <c r="M8" s="112" t="s">
        <v>79</v>
      </c>
      <c r="N8" s="112" t="s">
        <v>41</v>
      </c>
      <c r="O8" s="112" t="s">
        <v>154</v>
      </c>
      <c r="P8" s="112" t="s">
        <v>151</v>
      </c>
      <c r="Q8" s="112" t="s">
        <v>42</v>
      </c>
      <c r="R8" s="112" t="s">
        <v>43</v>
      </c>
      <c r="S8" s="113" t="s">
        <v>44</v>
      </c>
      <c r="T8" s="528" t="str">
        <f>'1. Sažetak'!H20</f>
        <v>POVEĆANJE / SMANJENJE</v>
      </c>
      <c r="U8" s="295" t="s">
        <v>150</v>
      </c>
      <c r="V8" s="117" t="s">
        <v>94</v>
      </c>
      <c r="W8" s="293" t="s">
        <v>152</v>
      </c>
      <c r="X8" s="296" t="s">
        <v>95</v>
      </c>
      <c r="Y8" s="112" t="s">
        <v>79</v>
      </c>
      <c r="Z8" s="112" t="s">
        <v>41</v>
      </c>
      <c r="AA8" s="112" t="s">
        <v>154</v>
      </c>
      <c r="AB8" s="112" t="s">
        <v>151</v>
      </c>
      <c r="AC8" s="112" t="s">
        <v>42</v>
      </c>
      <c r="AD8" s="112" t="s">
        <v>43</v>
      </c>
      <c r="AE8" s="113" t="s">
        <v>44</v>
      </c>
      <c r="AF8" s="523" t="str">
        <f>'1. Sažetak'!I20</f>
        <v>I. IZMJENA I DOPUNA 
PLANA 2018.</v>
      </c>
      <c r="AG8" s="335" t="s">
        <v>150</v>
      </c>
      <c r="AH8" s="336" t="s">
        <v>94</v>
      </c>
      <c r="AI8" s="337" t="s">
        <v>152</v>
      </c>
      <c r="AJ8" s="338" t="s">
        <v>95</v>
      </c>
      <c r="AK8" s="339" t="s">
        <v>79</v>
      </c>
      <c r="AL8" s="339" t="s">
        <v>41</v>
      </c>
      <c r="AM8" s="339" t="s">
        <v>154</v>
      </c>
      <c r="AN8" s="339" t="s">
        <v>151</v>
      </c>
      <c r="AO8" s="339" t="s">
        <v>42</v>
      </c>
      <c r="AP8" s="339" t="s">
        <v>43</v>
      </c>
      <c r="AQ8" s="340" t="s">
        <v>44</v>
      </c>
      <c r="AR8" s="185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</row>
    <row r="9" spans="1:136" s="2" customFormat="1" ht="16.5" customHeight="1" thickBot="1" x14ac:dyDescent="0.3">
      <c r="A9" s="616"/>
      <c r="B9" s="617"/>
      <c r="C9" s="617"/>
      <c r="D9" s="617"/>
      <c r="E9" s="617"/>
      <c r="F9" s="617"/>
      <c r="G9" s="619"/>
      <c r="H9" s="621"/>
      <c r="I9" s="114" t="s">
        <v>100</v>
      </c>
      <c r="J9" s="118" t="s">
        <v>99</v>
      </c>
      <c r="K9" s="116" t="s">
        <v>102</v>
      </c>
      <c r="L9" s="297" t="s">
        <v>101</v>
      </c>
      <c r="M9" s="115" t="s">
        <v>109</v>
      </c>
      <c r="N9" s="115" t="s">
        <v>103</v>
      </c>
      <c r="O9" s="115" t="s">
        <v>102</v>
      </c>
      <c r="P9" s="115" t="s">
        <v>101</v>
      </c>
      <c r="Q9" s="115" t="s">
        <v>104</v>
      </c>
      <c r="R9" s="115" t="s">
        <v>106</v>
      </c>
      <c r="S9" s="116" t="s">
        <v>105</v>
      </c>
      <c r="T9" s="529"/>
      <c r="U9" s="114" t="s">
        <v>100</v>
      </c>
      <c r="V9" s="118" t="s">
        <v>99</v>
      </c>
      <c r="W9" s="116" t="s">
        <v>102</v>
      </c>
      <c r="X9" s="297" t="s">
        <v>101</v>
      </c>
      <c r="Y9" s="115" t="s">
        <v>109</v>
      </c>
      <c r="Z9" s="115" t="s">
        <v>103</v>
      </c>
      <c r="AA9" s="115" t="s">
        <v>102</v>
      </c>
      <c r="AB9" s="115" t="s">
        <v>101</v>
      </c>
      <c r="AC9" s="115" t="s">
        <v>104</v>
      </c>
      <c r="AD9" s="115" t="s">
        <v>106</v>
      </c>
      <c r="AE9" s="116" t="s">
        <v>105</v>
      </c>
      <c r="AF9" s="524"/>
      <c r="AG9" s="341" t="s">
        <v>100</v>
      </c>
      <c r="AH9" s="342" t="s">
        <v>99</v>
      </c>
      <c r="AI9" s="343" t="s">
        <v>102</v>
      </c>
      <c r="AJ9" s="344" t="s">
        <v>101</v>
      </c>
      <c r="AK9" s="345" t="s">
        <v>109</v>
      </c>
      <c r="AL9" s="345" t="s">
        <v>103</v>
      </c>
      <c r="AM9" s="345" t="s">
        <v>102</v>
      </c>
      <c r="AN9" s="345" t="s">
        <v>101</v>
      </c>
      <c r="AO9" s="345" t="s">
        <v>104</v>
      </c>
      <c r="AP9" s="345" t="s">
        <v>106</v>
      </c>
      <c r="AQ9" s="343" t="s">
        <v>105</v>
      </c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</row>
    <row r="10" spans="1:136" s="39" customFormat="1" ht="10.5" customHeight="1" thickTop="1" thickBot="1" x14ac:dyDescent="0.35">
      <c r="A10" s="627">
        <v>1</v>
      </c>
      <c r="B10" s="628"/>
      <c r="C10" s="628"/>
      <c r="D10" s="628"/>
      <c r="E10" s="628"/>
      <c r="F10" s="628"/>
      <c r="G10" s="628"/>
      <c r="H10" s="100" t="s">
        <v>155</v>
      </c>
      <c r="I10" s="101">
        <v>3</v>
      </c>
      <c r="J10" s="282">
        <v>4</v>
      </c>
      <c r="K10" s="103">
        <v>5</v>
      </c>
      <c r="L10" s="298">
        <v>6</v>
      </c>
      <c r="M10" s="119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2" t="s">
        <v>155</v>
      </c>
      <c r="U10" s="101">
        <v>3</v>
      </c>
      <c r="V10" s="283">
        <v>4</v>
      </c>
      <c r="W10" s="103">
        <v>5</v>
      </c>
      <c r="X10" s="298">
        <v>6</v>
      </c>
      <c r="Y10" s="119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8" t="s">
        <v>155</v>
      </c>
      <c r="AG10" s="346">
        <v>3</v>
      </c>
      <c r="AH10" s="437">
        <v>4</v>
      </c>
      <c r="AI10" s="348">
        <v>5</v>
      </c>
      <c r="AJ10" s="258">
        <v>6</v>
      </c>
      <c r="AK10" s="349">
        <v>7</v>
      </c>
      <c r="AL10" s="350">
        <v>8</v>
      </c>
      <c r="AM10" s="350">
        <v>9</v>
      </c>
      <c r="AN10" s="350">
        <v>10</v>
      </c>
      <c r="AO10" s="350">
        <v>11</v>
      </c>
      <c r="AP10" s="350">
        <v>12</v>
      </c>
      <c r="AQ10" s="348">
        <v>13</v>
      </c>
      <c r="AR10" s="185"/>
      <c r="AS10" s="186"/>
      <c r="AT10" s="186"/>
      <c r="AU10" s="186"/>
      <c r="AV10" s="186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</row>
    <row r="11" spans="1:136" s="64" customFormat="1" ht="10.15" customHeight="1" thickTop="1" x14ac:dyDescent="0.3">
      <c r="A11" s="594"/>
      <c r="B11" s="595"/>
      <c r="C11" s="595"/>
      <c r="D11" s="595"/>
      <c r="E11" s="595"/>
      <c r="F11" s="595"/>
      <c r="G11" s="596"/>
      <c r="H11" s="163"/>
      <c r="I11" s="587">
        <f>SUM(I12:K12)</f>
        <v>517365</v>
      </c>
      <c r="J11" s="588">
        <f>SUM(J12:L12)</f>
        <v>3565165</v>
      </c>
      <c r="K11" s="589"/>
      <c r="L11" s="299">
        <f>L12</f>
        <v>3092800</v>
      </c>
      <c r="M11" s="588">
        <f>SUM(M12:S12)</f>
        <v>298000</v>
      </c>
      <c r="N11" s="588"/>
      <c r="O11" s="588"/>
      <c r="P11" s="588"/>
      <c r="Q11" s="588"/>
      <c r="R11" s="588"/>
      <c r="S11" s="589"/>
      <c r="T11" s="253"/>
      <c r="U11" s="587">
        <f>SUM(U12:W12)</f>
        <v>-12600</v>
      </c>
      <c r="V11" s="588">
        <f>SUM(V12:X12)</f>
        <v>-12600</v>
      </c>
      <c r="W11" s="589"/>
      <c r="X11" s="299">
        <f>X12</f>
        <v>0</v>
      </c>
      <c r="Y11" s="588">
        <f>SUM(Y12:AE12)</f>
        <v>51814</v>
      </c>
      <c r="Z11" s="588"/>
      <c r="AA11" s="588"/>
      <c r="AB11" s="588"/>
      <c r="AC11" s="588"/>
      <c r="AD11" s="588"/>
      <c r="AE11" s="589"/>
      <c r="AF11" s="259"/>
      <c r="AG11" s="516">
        <f>SUM(AG12:AI12)</f>
        <v>504765</v>
      </c>
      <c r="AH11" s="517">
        <f>SUM(AH12:AJ12)</f>
        <v>3552565</v>
      </c>
      <c r="AI11" s="518"/>
      <c r="AJ11" s="352">
        <f>AJ12</f>
        <v>3092800</v>
      </c>
      <c r="AK11" s="517">
        <f>SUM(AK12:AQ12)</f>
        <v>349814</v>
      </c>
      <c r="AL11" s="517"/>
      <c r="AM11" s="517"/>
      <c r="AN11" s="517"/>
      <c r="AO11" s="517"/>
      <c r="AP11" s="517"/>
      <c r="AQ11" s="518"/>
      <c r="AR11" s="185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</row>
    <row r="12" spans="1:136" s="4" customFormat="1" ht="33.75" customHeight="1" x14ac:dyDescent="0.25">
      <c r="A12" s="226"/>
      <c r="B12" s="629" t="str">
        <f>'1. Sažetak'!B6:E6</f>
        <v>OSNOVNA ŠKOLA BREZNIČKI HUM</v>
      </c>
      <c r="C12" s="629"/>
      <c r="D12" s="629"/>
      <c r="E12" s="629"/>
      <c r="F12" s="629"/>
      <c r="G12" s="629"/>
      <c r="H12" s="128">
        <f>SUM(I12:S12)</f>
        <v>3908165</v>
      </c>
      <c r="I12" s="129">
        <f t="shared" ref="I12:S12" si="0">I121+I54+I16+I158</f>
        <v>45000</v>
      </c>
      <c r="J12" s="284">
        <f t="shared" si="0"/>
        <v>432000</v>
      </c>
      <c r="K12" s="130">
        <f t="shared" si="0"/>
        <v>40365</v>
      </c>
      <c r="L12" s="300">
        <f t="shared" si="0"/>
        <v>3092800</v>
      </c>
      <c r="M12" s="131">
        <f t="shared" si="0"/>
        <v>15000</v>
      </c>
      <c r="N12" s="132">
        <f t="shared" si="0"/>
        <v>280000</v>
      </c>
      <c r="O12" s="132">
        <f t="shared" si="0"/>
        <v>0</v>
      </c>
      <c r="P12" s="132">
        <f t="shared" si="0"/>
        <v>0</v>
      </c>
      <c r="Q12" s="132">
        <f t="shared" si="0"/>
        <v>0</v>
      </c>
      <c r="R12" s="132">
        <f t="shared" si="0"/>
        <v>3000</v>
      </c>
      <c r="S12" s="130">
        <f t="shared" si="0"/>
        <v>0</v>
      </c>
      <c r="T12" s="254">
        <f>SUM(U12:AE12)</f>
        <v>39214</v>
      </c>
      <c r="U12" s="129">
        <f t="shared" ref="U12:AE12" si="1">U121+U54+U16+U158</f>
        <v>0</v>
      </c>
      <c r="V12" s="284">
        <f t="shared" si="1"/>
        <v>-12600</v>
      </c>
      <c r="W12" s="130">
        <f t="shared" si="1"/>
        <v>0</v>
      </c>
      <c r="X12" s="300">
        <f t="shared" si="1"/>
        <v>0</v>
      </c>
      <c r="Y12" s="131">
        <f t="shared" si="1"/>
        <v>1395</v>
      </c>
      <c r="Z12" s="132">
        <f t="shared" si="1"/>
        <v>0</v>
      </c>
      <c r="AA12" s="132">
        <f t="shared" si="1"/>
        <v>4600</v>
      </c>
      <c r="AB12" s="132">
        <f t="shared" si="1"/>
        <v>45819</v>
      </c>
      <c r="AC12" s="132">
        <f t="shared" si="1"/>
        <v>0</v>
      </c>
      <c r="AD12" s="132">
        <f t="shared" si="1"/>
        <v>0</v>
      </c>
      <c r="AE12" s="130">
        <f t="shared" si="1"/>
        <v>0</v>
      </c>
      <c r="AF12" s="260">
        <f>SUM(AG12:AQ12)</f>
        <v>3947379</v>
      </c>
      <c r="AG12" s="453">
        <f t="shared" ref="AG12:AQ12" si="2">AG121+AG54+AG16+AG158</f>
        <v>45000</v>
      </c>
      <c r="AH12" s="454">
        <f t="shared" si="2"/>
        <v>419400</v>
      </c>
      <c r="AI12" s="455">
        <f t="shared" si="2"/>
        <v>40365</v>
      </c>
      <c r="AJ12" s="456">
        <f t="shared" si="2"/>
        <v>3092800</v>
      </c>
      <c r="AK12" s="457">
        <f t="shared" si="2"/>
        <v>16395</v>
      </c>
      <c r="AL12" s="458">
        <f t="shared" si="2"/>
        <v>280000</v>
      </c>
      <c r="AM12" s="458">
        <f t="shared" si="2"/>
        <v>4600</v>
      </c>
      <c r="AN12" s="458">
        <f t="shared" si="2"/>
        <v>45819</v>
      </c>
      <c r="AO12" s="458">
        <f t="shared" si="2"/>
        <v>0</v>
      </c>
      <c r="AP12" s="458">
        <f t="shared" si="2"/>
        <v>3000</v>
      </c>
      <c r="AQ12" s="455">
        <f t="shared" si="2"/>
        <v>0</v>
      </c>
      <c r="AR12" s="18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</row>
    <row r="13" spans="1:136" s="73" customFormat="1" ht="36" x14ac:dyDescent="0.25">
      <c r="A13" s="622" t="s">
        <v>82</v>
      </c>
      <c r="B13" s="623"/>
      <c r="C13" s="623"/>
      <c r="D13" s="623"/>
      <c r="E13" s="623"/>
      <c r="F13" s="623"/>
      <c r="G13" s="624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5" t="str">
        <f>IF('2. Plan prihoda i primitaka'!J9-'3. Plan rashoda i izdataka'!J12=0,"","Prihodi i rashodi nisu usklađeni s izvorima financiranja")</f>
        <v/>
      </c>
      <c r="K13" s="123" t="str">
        <f>IF('2. Plan prihoda i primitaka'!K9-'3. Plan rashoda i izdataka'!K12=0,"","Prihodi i rashodi nisu usklađeni s izvorima financiranja")</f>
        <v/>
      </c>
      <c r="L13" s="301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3" t="str">
        <f>IF('2. Plan prihoda i primitaka'!S9-'3. Plan rashoda i izdataka'!S12=0,"","Prihodi i rashodi nisu usklađeni s izvorima financiranja")</f>
        <v/>
      </c>
      <c r="T13" s="25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5" t="str">
        <f>IF('2. Plan prihoda i primitaka'!V9-'3. Plan rashoda i izdataka'!V12=0,"","Prihodi i rashodi nisu usklađeni s izvorima financiranja")</f>
        <v/>
      </c>
      <c r="W13" s="123" t="str">
        <f>IF('2. Plan prihoda i primitaka'!W9-'3. Plan rashoda i izdataka'!W12=0,"","Prihodi i rashodi nisu usklađeni s izvorima financiranja")</f>
        <v/>
      </c>
      <c r="X13" s="301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3" t="str">
        <f>IF('2. Plan prihoda i primitaka'!AE9-'3. Plan rashoda i izdataka'!AE12=0,"","Prihodi i rashodi nisu usklađeni s izvorima financiranja")</f>
        <v/>
      </c>
      <c r="AF13" s="261" t="str">
        <f>IF('2. Plan prihoda i primitaka'!AF9-'3. Plan rashoda i izdataka'!AF12=0,"","Prihodi i rashodi nisu usklađeni s izvorima financiranja")</f>
        <v/>
      </c>
      <c r="AG13" s="459" t="str">
        <f>IF('2. Plan prihoda i primitaka'!AG9-'3. Plan rashoda i izdataka'!AG12=0,"","Prihodi i rashodi nisu usklađeni s izvorima financiranja")</f>
        <v/>
      </c>
      <c r="AH13" s="460" t="str">
        <f>IF('2. Plan prihoda i primitaka'!AH9-'3. Plan rashoda i izdataka'!AH12=0,"","Prihodi i rashodi nisu usklađeni s izvorima financiranja")</f>
        <v/>
      </c>
      <c r="AI13" s="461" t="str">
        <f>IF('2. Plan prihoda i primitaka'!AI9-'3. Plan rashoda i izdataka'!AI12=0,"","Prihodi i rashodi nisu usklađeni s izvorima financiranja")</f>
        <v/>
      </c>
      <c r="AJ13" s="261" t="str">
        <f>IF('2. Plan prihoda i primitaka'!AJ9-'3. Plan rashoda i izdataka'!AJ12=0,"","Prihodi i rashodi nisu usklađeni s izvorima financiranja")</f>
        <v/>
      </c>
      <c r="AK13" s="459" t="str">
        <f>IF('2. Plan prihoda i primitaka'!AK9-'3. Plan rashoda i izdataka'!AK12=0,"","Prihodi i rashodi nisu usklađeni s izvorima financiranja")</f>
        <v/>
      </c>
      <c r="AL13" s="462" t="str">
        <f>IF('2. Plan prihoda i primitaka'!AL9-'3. Plan rashoda i izdataka'!AL12=0,"","Prihodi i rashodi nisu usklađeni s izvorima financiranja")</f>
        <v/>
      </c>
      <c r="AM13" s="462" t="str">
        <f>IF('2. Plan prihoda i primitaka'!AM9-'3. Plan rashoda i izdataka'!AM12=0,"","Prihodi i rashodi nisu usklađeni s izvorima financiranja")</f>
        <v/>
      </c>
      <c r="AN13" s="462" t="str">
        <f>IF('2. Plan prihoda i primitaka'!AN9-'3. Plan rashoda i izdataka'!AN12=0,"","Prihodi i rashodi nisu usklađeni s izvorima financiranja")</f>
        <v/>
      </c>
      <c r="AO13" s="462" t="str">
        <f>IF('2. Plan prihoda i primitaka'!AO9-'3. Plan rashoda i izdataka'!AO12=0,"","Prihodi i rashodi nisu usklađeni s izvorima financiranja")</f>
        <v/>
      </c>
      <c r="AP13" s="462" t="str">
        <f>IF('2. Plan prihoda i primitaka'!AP9-'3. Plan rashoda i izdataka'!AP12=0,"","Prihodi i rashodi nisu usklađeni s izvorima financiranja")</f>
        <v/>
      </c>
      <c r="AQ13" s="461" t="str">
        <f>IF('2. Plan prihoda i primitaka'!AQ9-'3. Plan rashoda i izdataka'!AQ12=0,"","Prihodi i rashodi nisu usklađeni s izvorima financiranja")</f>
        <v/>
      </c>
      <c r="AR13" s="185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</row>
    <row r="14" spans="1:136" s="64" customFormat="1" ht="11.45" customHeight="1" x14ac:dyDescent="0.3">
      <c r="A14" s="227"/>
      <c r="B14" s="212"/>
      <c r="C14" s="212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8"/>
      <c r="T14" s="25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8"/>
      <c r="AF14" s="256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4"/>
      <c r="AR14" s="185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</row>
    <row r="15" spans="1:136" s="64" customFormat="1" ht="18" customHeight="1" x14ac:dyDescent="0.3">
      <c r="A15" s="625" t="s">
        <v>72</v>
      </c>
      <c r="B15" s="626"/>
      <c r="C15" s="626"/>
      <c r="D15" s="626"/>
      <c r="E15" s="626"/>
      <c r="F15" s="626"/>
      <c r="G15" s="626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9"/>
      <c r="T15" s="25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9"/>
      <c r="AF15" s="257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83"/>
      <c r="AR15" s="185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</row>
    <row r="16" spans="1:136" s="110" customFormat="1" ht="27" customHeight="1" x14ac:dyDescent="0.3">
      <c r="A16" s="601" t="s">
        <v>97</v>
      </c>
      <c r="B16" s="602"/>
      <c r="C16" s="602"/>
      <c r="D16" s="599" t="s">
        <v>98</v>
      </c>
      <c r="E16" s="599"/>
      <c r="F16" s="599"/>
      <c r="G16" s="600"/>
      <c r="H16" s="97">
        <f>SUM(I16:S16)</f>
        <v>40365</v>
      </c>
      <c r="I16" s="98">
        <f>I17+I42</f>
        <v>0</v>
      </c>
      <c r="J16" s="286">
        <f t="shared" ref="J16:S16" si="3">J17+J42</f>
        <v>0</v>
      </c>
      <c r="K16" s="124">
        <f t="shared" si="3"/>
        <v>40365</v>
      </c>
      <c r="L16" s="302">
        <f t="shared" si="3"/>
        <v>0</v>
      </c>
      <c r="M16" s="121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4">
        <f t="shared" si="3"/>
        <v>0</v>
      </c>
      <c r="T16" s="248">
        <f>SUM(U16:AE16)</f>
        <v>5419</v>
      </c>
      <c r="U16" s="98">
        <f t="shared" ref="U16:AE16" si="5">U17+U42</f>
        <v>0</v>
      </c>
      <c r="V16" s="286">
        <f t="shared" si="5"/>
        <v>0</v>
      </c>
      <c r="W16" s="124">
        <f t="shared" si="5"/>
        <v>0</v>
      </c>
      <c r="X16" s="302">
        <f t="shared" si="5"/>
        <v>0</v>
      </c>
      <c r="Y16" s="121">
        <f t="shared" si="5"/>
        <v>0</v>
      </c>
      <c r="Z16" s="99">
        <f t="shared" si="5"/>
        <v>0</v>
      </c>
      <c r="AA16" s="99">
        <f t="shared" ref="AA16" si="6">AA17+AA42</f>
        <v>4600</v>
      </c>
      <c r="AB16" s="99">
        <f t="shared" si="5"/>
        <v>819</v>
      </c>
      <c r="AC16" s="99">
        <f t="shared" si="5"/>
        <v>0</v>
      </c>
      <c r="AD16" s="99">
        <f t="shared" si="5"/>
        <v>0</v>
      </c>
      <c r="AE16" s="124">
        <f t="shared" si="5"/>
        <v>0</v>
      </c>
      <c r="AF16" s="262">
        <f>SUM(AG16:AQ16)</f>
        <v>45784</v>
      </c>
      <c r="AG16" s="465">
        <f t="shared" ref="AG16:AQ16" si="7">AG17+AG42</f>
        <v>0</v>
      </c>
      <c r="AH16" s="466">
        <f t="shared" si="7"/>
        <v>0</v>
      </c>
      <c r="AI16" s="467">
        <f t="shared" si="7"/>
        <v>40365</v>
      </c>
      <c r="AJ16" s="468">
        <f t="shared" si="7"/>
        <v>0</v>
      </c>
      <c r="AK16" s="469">
        <f t="shared" si="7"/>
        <v>0</v>
      </c>
      <c r="AL16" s="470">
        <f t="shared" si="7"/>
        <v>0</v>
      </c>
      <c r="AM16" s="470">
        <f t="shared" ref="AM16" si="8">AM17+AM42</f>
        <v>4600</v>
      </c>
      <c r="AN16" s="470">
        <f t="shared" si="7"/>
        <v>819</v>
      </c>
      <c r="AO16" s="470">
        <f t="shared" si="7"/>
        <v>0</v>
      </c>
      <c r="AP16" s="470">
        <f t="shared" si="7"/>
        <v>0</v>
      </c>
      <c r="AQ16" s="467">
        <f t="shared" si="7"/>
        <v>0</v>
      </c>
      <c r="AR16" s="208"/>
      <c r="AS16" s="441"/>
      <c r="AT16" s="568" t="s">
        <v>139</v>
      </c>
      <c r="AU16" s="568"/>
      <c r="AV16" s="568"/>
      <c r="AW16" s="195"/>
      <c r="AX16" s="195"/>
      <c r="AY16" s="195"/>
      <c r="AZ16" s="441"/>
      <c r="BA16" s="441"/>
      <c r="BB16" s="441"/>
      <c r="BC16" s="441"/>
      <c r="BD16" s="441"/>
      <c r="BE16" s="441"/>
      <c r="BF16" s="441"/>
      <c r="BG16" s="441"/>
      <c r="BH16" s="441"/>
      <c r="BI16" s="197"/>
      <c r="BJ16" s="197"/>
      <c r="BK16" s="197"/>
      <c r="BL16" s="197"/>
      <c r="BM16" s="197"/>
      <c r="BN16" s="197"/>
      <c r="BO16" s="197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</row>
    <row r="17" spans="1:136" s="74" customFormat="1" ht="25.9" customHeight="1" x14ac:dyDescent="0.25">
      <c r="A17" s="583" t="s">
        <v>121</v>
      </c>
      <c r="B17" s="584"/>
      <c r="C17" s="584"/>
      <c r="D17" s="573" t="s">
        <v>145</v>
      </c>
      <c r="E17" s="573"/>
      <c r="F17" s="573"/>
      <c r="G17" s="574"/>
      <c r="H17" s="83">
        <f>SUM(I17:S17)</f>
        <v>0</v>
      </c>
      <c r="I17" s="84">
        <f>I18+I30</f>
        <v>0</v>
      </c>
      <c r="J17" s="287">
        <f>J18+J30</f>
        <v>0</v>
      </c>
      <c r="K17" s="86">
        <f t="shared" ref="K17:S17" si="9">K18+K30</f>
        <v>0</v>
      </c>
      <c r="L17" s="303">
        <f t="shared" si="9"/>
        <v>0</v>
      </c>
      <c r="M17" s="122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47">
        <f>SUM(U17:AE17)</f>
        <v>5419</v>
      </c>
      <c r="U17" s="84">
        <f>U18+U30</f>
        <v>0</v>
      </c>
      <c r="V17" s="287">
        <f>V18+V30</f>
        <v>0</v>
      </c>
      <c r="W17" s="86">
        <f t="shared" ref="W17:AE17" si="11">W18+W30</f>
        <v>0</v>
      </c>
      <c r="X17" s="303">
        <f t="shared" si="11"/>
        <v>0</v>
      </c>
      <c r="Y17" s="122">
        <f t="shared" si="11"/>
        <v>0</v>
      </c>
      <c r="Z17" s="85">
        <f t="shared" si="11"/>
        <v>0</v>
      </c>
      <c r="AA17" s="85">
        <f t="shared" ref="AA17" si="12">AA18+AA30</f>
        <v>4600</v>
      </c>
      <c r="AB17" s="85">
        <f t="shared" si="11"/>
        <v>819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63">
        <f>SUM(AG17:AQ17)</f>
        <v>5419</v>
      </c>
      <c r="AG17" s="471">
        <f>AG18+AG30</f>
        <v>0</v>
      </c>
      <c r="AH17" s="472">
        <f>AH18+AH30</f>
        <v>0</v>
      </c>
      <c r="AI17" s="473">
        <f t="shared" ref="AI17:AQ17" si="13">AI18+AI30</f>
        <v>0</v>
      </c>
      <c r="AJ17" s="474">
        <f>AJ18+AJ30</f>
        <v>0</v>
      </c>
      <c r="AK17" s="475">
        <f t="shared" si="13"/>
        <v>0</v>
      </c>
      <c r="AL17" s="476">
        <f t="shared" si="13"/>
        <v>0</v>
      </c>
      <c r="AM17" s="476">
        <f t="shared" ref="AM17" si="14">AM18+AM30</f>
        <v>4600</v>
      </c>
      <c r="AN17" s="476">
        <f t="shared" si="13"/>
        <v>819</v>
      </c>
      <c r="AO17" s="476">
        <f t="shared" si="13"/>
        <v>0</v>
      </c>
      <c r="AP17" s="476">
        <f t="shared" si="13"/>
        <v>0</v>
      </c>
      <c r="AQ17" s="473">
        <f t="shared" si="13"/>
        <v>0</v>
      </c>
      <c r="AR17" s="208"/>
      <c r="AS17" s="192"/>
      <c r="AT17" s="445" t="s">
        <v>96</v>
      </c>
      <c r="AU17" s="445" t="s">
        <v>118</v>
      </c>
      <c r="AV17" s="445" t="s">
        <v>163</v>
      </c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</row>
    <row r="18" spans="1:136" s="74" customFormat="1" ht="15.75" customHeight="1" x14ac:dyDescent="0.3">
      <c r="A18" s="439">
        <v>3</v>
      </c>
      <c r="B18" s="68"/>
      <c r="C18" s="90"/>
      <c r="D18" s="564" t="s">
        <v>16</v>
      </c>
      <c r="E18" s="564"/>
      <c r="F18" s="564"/>
      <c r="G18" s="565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04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39">
        <f t="shared" ref="T18:T39" si="17">SUM(U18:AE18)</f>
        <v>5419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04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4600</v>
      </c>
      <c r="AB18" s="78">
        <f t="shared" ref="AB18" si="24">AB19+AB23+AB28</f>
        <v>819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64">
        <f t="shared" ref="AF18:AF39" si="28">SUM(AG18:AQ18)</f>
        <v>5419</v>
      </c>
      <c r="AG18" s="318">
        <f>AG19+AG23+AG28</f>
        <v>0</v>
      </c>
      <c r="AH18" s="265">
        <f t="shared" ref="AH18" si="29">AH19+AH23+AH28</f>
        <v>0</v>
      </c>
      <c r="AI18" s="241">
        <f t="shared" ref="AI18" si="30">AI19+AI23+AI28</f>
        <v>0</v>
      </c>
      <c r="AJ18" s="306">
        <f t="shared" ref="AJ18" si="31">AJ19+AJ23+AJ28</f>
        <v>0</v>
      </c>
      <c r="AK18" s="242">
        <f t="shared" ref="AK18" si="32">AK19+AK23+AK28</f>
        <v>0</v>
      </c>
      <c r="AL18" s="243">
        <f>AL19+AL23+AL28</f>
        <v>0</v>
      </c>
      <c r="AM18" s="243">
        <f t="shared" ref="AM18" si="33">AM19+AM23+AM28</f>
        <v>4600</v>
      </c>
      <c r="AN18" s="243">
        <f t="shared" ref="AN18" si="34">AN19+AN23+AN28</f>
        <v>819</v>
      </c>
      <c r="AO18" s="243">
        <f t="shared" ref="AO18" si="35">AO19+AO23+AO28</f>
        <v>0</v>
      </c>
      <c r="AP18" s="243">
        <f t="shared" ref="AP18" si="36">AP19+AP23+AP28</f>
        <v>0</v>
      </c>
      <c r="AQ18" s="241">
        <f t="shared" ref="AQ18" si="37">AQ19+AQ23+AQ28</f>
        <v>0</v>
      </c>
      <c r="AR18" s="208"/>
      <c r="AS18" s="89">
        <v>311</v>
      </c>
      <c r="AT18" s="391">
        <f>SUMIFS($H$16:$H$163,$C$16:$C$163,$AS18)</f>
        <v>2428750</v>
      </c>
      <c r="AU18" s="391">
        <f>SUMIFS($T$16:$T$163,$C$16:$C$163,$AS18)</f>
        <v>0</v>
      </c>
      <c r="AV18" s="391">
        <f>SUMIFS($AF$16:$AF$163,$C$16:$C$163,$AS18)</f>
        <v>2428750</v>
      </c>
      <c r="AW18" s="194"/>
      <c r="AX18" s="192"/>
      <c r="AY18" s="192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</row>
    <row r="19" spans="1:136" s="73" customFormat="1" ht="15.75" customHeight="1" x14ac:dyDescent="0.3">
      <c r="A19" s="562">
        <v>31</v>
      </c>
      <c r="B19" s="563"/>
      <c r="C19" s="90"/>
      <c r="D19" s="564" t="s">
        <v>0</v>
      </c>
      <c r="E19" s="564"/>
      <c r="F19" s="564"/>
      <c r="G19" s="565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04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31">
        <f t="shared" si="38"/>
        <v>0</v>
      </c>
      <c r="T19" s="250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04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31">
        <f t="shared" si="40"/>
        <v>0</v>
      </c>
      <c r="AF19" s="264">
        <f t="shared" si="28"/>
        <v>0</v>
      </c>
      <c r="AG19" s="318">
        <f>SUM(AG20:AG22)</f>
        <v>0</v>
      </c>
      <c r="AH19" s="265">
        <f>SUM(AH20:AH22)</f>
        <v>0</v>
      </c>
      <c r="AI19" s="241">
        <f t="shared" ref="AI19:AQ19" si="42">SUM(AI20:AI22)</f>
        <v>0</v>
      </c>
      <c r="AJ19" s="306">
        <f t="shared" si="42"/>
        <v>0</v>
      </c>
      <c r="AK19" s="242">
        <f t="shared" si="42"/>
        <v>0</v>
      </c>
      <c r="AL19" s="243">
        <f t="shared" si="42"/>
        <v>0</v>
      </c>
      <c r="AM19" s="243">
        <f t="shared" ref="AM19" si="43">SUM(AM20:AM22)</f>
        <v>0</v>
      </c>
      <c r="AN19" s="243">
        <f t="shared" si="42"/>
        <v>0</v>
      </c>
      <c r="AO19" s="243">
        <f t="shared" si="42"/>
        <v>0</v>
      </c>
      <c r="AP19" s="243">
        <f t="shared" si="42"/>
        <v>0</v>
      </c>
      <c r="AQ19" s="244">
        <f t="shared" si="42"/>
        <v>0</v>
      </c>
      <c r="AR19" s="208"/>
      <c r="AS19" s="89">
        <v>312</v>
      </c>
      <c r="AT19" s="391">
        <f>SUMIFS($H$16:$H$163,$C$16:$C$163,$AS19)</f>
        <v>102500</v>
      </c>
      <c r="AU19" s="391">
        <f>SUMIFS($T$16:$T$163,$C$16:$C$163,$AS19)</f>
        <v>0</v>
      </c>
      <c r="AV19" s="391">
        <f>SUMIFS($AF$16:$AF$163,$C$16:$C$163,$AS19)</f>
        <v>102500</v>
      </c>
      <c r="AW19" s="192"/>
      <c r="AX19" s="89"/>
      <c r="AY19" s="89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</row>
    <row r="20" spans="1:136" s="72" customFormat="1" ht="15.75" customHeight="1" x14ac:dyDescent="0.25">
      <c r="A20" s="232"/>
      <c r="B20" s="181"/>
      <c r="C20" s="181">
        <v>311</v>
      </c>
      <c r="D20" s="566" t="s">
        <v>1</v>
      </c>
      <c r="E20" s="566"/>
      <c r="F20" s="566"/>
      <c r="G20" s="566"/>
      <c r="H20" s="76">
        <f t="shared" si="15"/>
        <v>0</v>
      </c>
      <c r="I20" s="80"/>
      <c r="J20" s="94"/>
      <c r="K20" s="82"/>
      <c r="L20" s="305"/>
      <c r="M20" s="120"/>
      <c r="N20" s="81"/>
      <c r="O20" s="81"/>
      <c r="P20" s="81"/>
      <c r="Q20" s="81"/>
      <c r="R20" s="81"/>
      <c r="S20" s="82"/>
      <c r="T20" s="28">
        <f>SUM(U20:AE20)</f>
        <v>0</v>
      </c>
      <c r="U20" s="80"/>
      <c r="V20" s="94"/>
      <c r="W20" s="82"/>
      <c r="X20" s="305"/>
      <c r="Y20" s="120"/>
      <c r="Z20" s="81"/>
      <c r="AA20" s="81"/>
      <c r="AB20" s="81"/>
      <c r="AC20" s="81"/>
      <c r="AD20" s="81"/>
      <c r="AE20" s="82"/>
      <c r="AF20" s="109">
        <f t="shared" si="28"/>
        <v>0</v>
      </c>
      <c r="AG20" s="29">
        <f>I20+U20</f>
        <v>0</v>
      </c>
      <c r="AH20" s="92">
        <f t="shared" ref="AH20:AQ22" si="44">J20+V20</f>
        <v>0</v>
      </c>
      <c r="AI20" s="31">
        <f t="shared" si="44"/>
        <v>0</v>
      </c>
      <c r="AJ20" s="329">
        <f t="shared" si="44"/>
        <v>0</v>
      </c>
      <c r="AK20" s="292">
        <f t="shared" si="44"/>
        <v>0</v>
      </c>
      <c r="AL20" s="30">
        <f t="shared" si="44"/>
        <v>0</v>
      </c>
      <c r="AM20" s="30">
        <f t="shared" si="44"/>
        <v>0</v>
      </c>
      <c r="AN20" s="30">
        <f t="shared" si="44"/>
        <v>0</v>
      </c>
      <c r="AO20" s="30">
        <f t="shared" si="44"/>
        <v>0</v>
      </c>
      <c r="AP20" s="30">
        <f t="shared" si="44"/>
        <v>0</v>
      </c>
      <c r="AQ20" s="31">
        <f t="shared" si="44"/>
        <v>0</v>
      </c>
      <c r="AR20" s="208"/>
      <c r="AS20" s="89">
        <v>313</v>
      </c>
      <c r="AT20" s="391">
        <f>SUMIFS($H$16:$H$163,$C$16:$C$163,$AS20)</f>
        <v>417745</v>
      </c>
      <c r="AU20" s="391">
        <f>SUMIFS($T$16:$T$163,$C$16:$C$163,$AS20)</f>
        <v>0</v>
      </c>
      <c r="AV20" s="391">
        <f>SUMIFS($AF$16:$AF$163,$C$16:$C$163,$AS20)</f>
        <v>417745</v>
      </c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3">
      <c r="A21" s="232"/>
      <c r="B21" s="181"/>
      <c r="C21" s="181">
        <v>312</v>
      </c>
      <c r="D21" s="566" t="s">
        <v>2</v>
      </c>
      <c r="E21" s="566"/>
      <c r="F21" s="566"/>
      <c r="G21" s="567"/>
      <c r="H21" s="76">
        <f t="shared" si="15"/>
        <v>0</v>
      </c>
      <c r="I21" s="80"/>
      <c r="J21" s="94"/>
      <c r="K21" s="82"/>
      <c r="L21" s="305"/>
      <c r="M21" s="120"/>
      <c r="N21" s="81"/>
      <c r="O21" s="81"/>
      <c r="P21" s="81"/>
      <c r="Q21" s="81"/>
      <c r="R21" s="81"/>
      <c r="S21" s="82"/>
      <c r="T21" s="28">
        <f t="shared" si="17"/>
        <v>0</v>
      </c>
      <c r="U21" s="80"/>
      <c r="V21" s="94"/>
      <c r="W21" s="82"/>
      <c r="X21" s="305"/>
      <c r="Y21" s="120"/>
      <c r="Z21" s="81"/>
      <c r="AA21" s="81"/>
      <c r="AB21" s="81"/>
      <c r="AC21" s="81"/>
      <c r="AD21" s="81"/>
      <c r="AE21" s="82"/>
      <c r="AF21" s="109">
        <f t="shared" si="28"/>
        <v>0</v>
      </c>
      <c r="AG21" s="29">
        <f>I21+U21</f>
        <v>0</v>
      </c>
      <c r="AH21" s="92">
        <f t="shared" si="44"/>
        <v>0</v>
      </c>
      <c r="AI21" s="31">
        <f t="shared" si="44"/>
        <v>0</v>
      </c>
      <c r="AJ21" s="329">
        <f t="shared" si="44"/>
        <v>0</v>
      </c>
      <c r="AK21" s="292">
        <f t="shared" si="44"/>
        <v>0</v>
      </c>
      <c r="AL21" s="30">
        <f t="shared" si="44"/>
        <v>0</v>
      </c>
      <c r="AM21" s="30">
        <f t="shared" si="44"/>
        <v>0</v>
      </c>
      <c r="AN21" s="30">
        <f t="shared" si="44"/>
        <v>0</v>
      </c>
      <c r="AO21" s="30">
        <f t="shared" si="44"/>
        <v>0</v>
      </c>
      <c r="AP21" s="30">
        <f t="shared" si="44"/>
        <v>0</v>
      </c>
      <c r="AQ21" s="31">
        <f t="shared" si="44"/>
        <v>0</v>
      </c>
      <c r="AR21" s="208"/>
      <c r="AS21" s="192"/>
      <c r="AT21" s="391"/>
      <c r="AU21" s="391"/>
      <c r="AV21" s="391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2"/>
      <c r="B22" s="181"/>
      <c r="C22" s="181">
        <v>313</v>
      </c>
      <c r="D22" s="566" t="s">
        <v>3</v>
      </c>
      <c r="E22" s="566"/>
      <c r="F22" s="566"/>
      <c r="G22" s="566"/>
      <c r="H22" s="76">
        <f t="shared" si="15"/>
        <v>0</v>
      </c>
      <c r="I22" s="80"/>
      <c r="J22" s="94"/>
      <c r="K22" s="82"/>
      <c r="L22" s="305"/>
      <c r="M22" s="120"/>
      <c r="N22" s="81"/>
      <c r="O22" s="81"/>
      <c r="P22" s="81"/>
      <c r="Q22" s="81"/>
      <c r="R22" s="81"/>
      <c r="S22" s="82"/>
      <c r="T22" s="28">
        <f t="shared" si="17"/>
        <v>0</v>
      </c>
      <c r="U22" s="80"/>
      <c r="V22" s="94"/>
      <c r="W22" s="82"/>
      <c r="X22" s="305"/>
      <c r="Y22" s="120"/>
      <c r="Z22" s="81"/>
      <c r="AA22" s="81"/>
      <c r="AB22" s="81"/>
      <c r="AC22" s="81"/>
      <c r="AD22" s="81"/>
      <c r="AE22" s="82"/>
      <c r="AF22" s="109">
        <f t="shared" si="28"/>
        <v>0</v>
      </c>
      <c r="AG22" s="29">
        <f t="shared" ref="AG22" si="45">I22+U22</f>
        <v>0</v>
      </c>
      <c r="AH22" s="92">
        <f t="shared" si="44"/>
        <v>0</v>
      </c>
      <c r="AI22" s="31">
        <f t="shared" si="44"/>
        <v>0</v>
      </c>
      <c r="AJ22" s="329">
        <f t="shared" si="44"/>
        <v>0</v>
      </c>
      <c r="AK22" s="292">
        <f t="shared" si="44"/>
        <v>0</v>
      </c>
      <c r="AL22" s="30">
        <f t="shared" si="44"/>
        <v>0</v>
      </c>
      <c r="AM22" s="30">
        <f t="shared" si="44"/>
        <v>0</v>
      </c>
      <c r="AN22" s="30">
        <f t="shared" si="44"/>
        <v>0</v>
      </c>
      <c r="AO22" s="30">
        <f t="shared" si="44"/>
        <v>0</v>
      </c>
      <c r="AP22" s="30">
        <f t="shared" si="44"/>
        <v>0</v>
      </c>
      <c r="AQ22" s="31">
        <f t="shared" si="44"/>
        <v>0</v>
      </c>
      <c r="AR22" s="208"/>
      <c r="AS22" s="89">
        <v>321</v>
      </c>
      <c r="AT22" s="391">
        <f>SUMIFS($H$16:$H$163,$C$16:$C$163,$AS22)</f>
        <v>224170</v>
      </c>
      <c r="AU22" s="391">
        <f>SUMIFS($T$16:$T$163,$C$16:$C$163,$AS22)</f>
        <v>-5000</v>
      </c>
      <c r="AV22" s="391">
        <f>SUMIFS($AF$16:$AF$163,$C$16:$C$163,$AS22)</f>
        <v>219170</v>
      </c>
      <c r="AW22" s="89"/>
      <c r="AX22" s="192"/>
      <c r="AY22" s="192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3">
      <c r="A23" s="562">
        <v>32</v>
      </c>
      <c r="B23" s="563"/>
      <c r="C23" s="90"/>
      <c r="D23" s="564" t="s">
        <v>4</v>
      </c>
      <c r="E23" s="564"/>
      <c r="F23" s="564"/>
      <c r="G23" s="565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6">SUM(K24:K27)</f>
        <v>0</v>
      </c>
      <c r="L23" s="304">
        <f t="shared" si="46"/>
        <v>0</v>
      </c>
      <c r="M23" s="95">
        <f t="shared" si="46"/>
        <v>0</v>
      </c>
      <c r="N23" s="78">
        <f t="shared" si="46"/>
        <v>0</v>
      </c>
      <c r="O23" s="78">
        <f t="shared" ref="O23" si="47">SUM(O24:O27)</f>
        <v>0</v>
      </c>
      <c r="P23" s="78">
        <f t="shared" si="46"/>
        <v>0</v>
      </c>
      <c r="Q23" s="78">
        <f t="shared" si="46"/>
        <v>0</v>
      </c>
      <c r="R23" s="78">
        <f t="shared" si="46"/>
        <v>0</v>
      </c>
      <c r="S23" s="79">
        <f t="shared" si="46"/>
        <v>0</v>
      </c>
      <c r="T23" s="239">
        <f t="shared" si="17"/>
        <v>5419</v>
      </c>
      <c r="U23" s="77">
        <f t="shared" ref="U23:AE23" si="48">SUM(U24:U27)</f>
        <v>0</v>
      </c>
      <c r="V23" s="61">
        <f t="shared" ref="V23" si="49">SUM(V24:V27)</f>
        <v>0</v>
      </c>
      <c r="W23" s="79">
        <f t="shared" si="48"/>
        <v>0</v>
      </c>
      <c r="X23" s="304">
        <f t="shared" si="48"/>
        <v>0</v>
      </c>
      <c r="Y23" s="95">
        <f t="shared" si="48"/>
        <v>0</v>
      </c>
      <c r="Z23" s="78">
        <f t="shared" si="48"/>
        <v>0</v>
      </c>
      <c r="AA23" s="78">
        <f t="shared" ref="AA23" si="50">SUM(AA24:AA27)</f>
        <v>4600</v>
      </c>
      <c r="AB23" s="78">
        <f t="shared" si="48"/>
        <v>819</v>
      </c>
      <c r="AC23" s="78">
        <f t="shared" si="48"/>
        <v>0</v>
      </c>
      <c r="AD23" s="78">
        <f t="shared" si="48"/>
        <v>0</v>
      </c>
      <c r="AE23" s="79">
        <f t="shared" si="48"/>
        <v>0</v>
      </c>
      <c r="AF23" s="264">
        <f t="shared" si="28"/>
        <v>5419</v>
      </c>
      <c r="AG23" s="318">
        <f t="shared" ref="AG23:AQ23" si="51">SUM(AG24:AG27)</f>
        <v>0</v>
      </c>
      <c r="AH23" s="265">
        <f t="shared" ref="AH23" si="52">SUM(AH24:AH27)</f>
        <v>0</v>
      </c>
      <c r="AI23" s="241">
        <f t="shared" si="51"/>
        <v>0</v>
      </c>
      <c r="AJ23" s="306">
        <f t="shared" si="51"/>
        <v>0</v>
      </c>
      <c r="AK23" s="242">
        <f t="shared" si="51"/>
        <v>0</v>
      </c>
      <c r="AL23" s="243">
        <f t="shared" si="51"/>
        <v>0</v>
      </c>
      <c r="AM23" s="243">
        <f t="shared" ref="AM23" si="53">SUM(AM24:AM27)</f>
        <v>4600</v>
      </c>
      <c r="AN23" s="243">
        <f t="shared" si="51"/>
        <v>819</v>
      </c>
      <c r="AO23" s="243">
        <f t="shared" si="51"/>
        <v>0</v>
      </c>
      <c r="AP23" s="243">
        <f t="shared" si="51"/>
        <v>0</v>
      </c>
      <c r="AQ23" s="241">
        <f t="shared" si="51"/>
        <v>0</v>
      </c>
      <c r="AR23" s="208"/>
      <c r="AS23" s="89">
        <v>322</v>
      </c>
      <c r="AT23" s="391">
        <f>SUMIFS($H$16:$H$163,$C$16:$C$163,$AS23)</f>
        <v>472000</v>
      </c>
      <c r="AU23" s="391">
        <f>SUMIFS($T$16:$T$163,$C$16:$C$163,$AS23)</f>
        <v>-17181</v>
      </c>
      <c r="AV23" s="391">
        <f>SUMIFS($AF$16:$AF$163,$C$16:$C$163,$AS23)</f>
        <v>454819</v>
      </c>
      <c r="AW23" s="192"/>
      <c r="AX23" s="89"/>
      <c r="AY23" s="89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</row>
    <row r="24" spans="1:136" s="72" customFormat="1" ht="15.75" customHeight="1" x14ac:dyDescent="0.25">
      <c r="A24" s="232"/>
      <c r="B24" s="181"/>
      <c r="C24" s="181">
        <v>321</v>
      </c>
      <c r="D24" s="566" t="s">
        <v>5</v>
      </c>
      <c r="E24" s="566"/>
      <c r="F24" s="566"/>
      <c r="G24" s="566"/>
      <c r="H24" s="76">
        <f t="shared" si="15"/>
        <v>0</v>
      </c>
      <c r="I24" s="80"/>
      <c r="J24" s="94"/>
      <c r="K24" s="82"/>
      <c r="L24" s="305"/>
      <c r="M24" s="120"/>
      <c r="N24" s="81"/>
      <c r="O24" s="81"/>
      <c r="P24" s="81"/>
      <c r="Q24" s="81"/>
      <c r="R24" s="81"/>
      <c r="S24" s="82"/>
      <c r="T24" s="28">
        <f t="shared" si="17"/>
        <v>0</v>
      </c>
      <c r="U24" s="80"/>
      <c r="V24" s="94"/>
      <c r="W24" s="82"/>
      <c r="X24" s="305"/>
      <c r="Y24" s="120"/>
      <c r="Z24" s="81"/>
      <c r="AA24" s="81"/>
      <c r="AB24" s="81"/>
      <c r="AC24" s="81"/>
      <c r="AD24" s="81"/>
      <c r="AE24" s="82"/>
      <c r="AF24" s="109">
        <f t="shared" si="28"/>
        <v>0</v>
      </c>
      <c r="AG24" s="29">
        <f t="shared" ref="AG24:AG27" si="54">I24+U24</f>
        <v>0</v>
      </c>
      <c r="AH24" s="92">
        <f t="shared" ref="AH24:AH27" si="55">J24+V24</f>
        <v>0</v>
      </c>
      <c r="AI24" s="31">
        <f t="shared" ref="AI24:AI27" si="56">K24+W24</f>
        <v>0</v>
      </c>
      <c r="AJ24" s="329">
        <f t="shared" ref="AJ24:AJ27" si="57">L24+X24</f>
        <v>0</v>
      </c>
      <c r="AK24" s="292">
        <f t="shared" ref="AK24:AK27" si="58">M24+Y24</f>
        <v>0</v>
      </c>
      <c r="AL24" s="30">
        <f t="shared" ref="AL24:AL27" si="59">N24+Z24</f>
        <v>0</v>
      </c>
      <c r="AM24" s="30">
        <f t="shared" ref="AM24:AM27" si="60">O24+AA24</f>
        <v>0</v>
      </c>
      <c r="AN24" s="30">
        <f t="shared" ref="AN24:AN27" si="61">P24+AB24</f>
        <v>0</v>
      </c>
      <c r="AO24" s="30">
        <f t="shared" ref="AO24:AO27" si="62">Q24+AC24</f>
        <v>0</v>
      </c>
      <c r="AP24" s="30">
        <f t="shared" ref="AP24:AP27" si="63">R24+AD24</f>
        <v>0</v>
      </c>
      <c r="AQ24" s="31">
        <f t="shared" ref="AQ24:AQ27" si="64">S24+AE24</f>
        <v>0</v>
      </c>
      <c r="AR24" s="208"/>
      <c r="AS24" s="89">
        <v>323</v>
      </c>
      <c r="AT24" s="391">
        <f>SUMIFS($H$16:$H$163,$C$16:$C$163,$AS24)</f>
        <v>95000</v>
      </c>
      <c r="AU24" s="391">
        <f>SUMIFS($T$16:$T$163,$C$16:$C$163,$AS24)</f>
        <v>24395</v>
      </c>
      <c r="AV24" s="391">
        <f>SUMIFS($AF$16:$AF$163,$C$16:$C$163,$AS24)</f>
        <v>119395</v>
      </c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3">
      <c r="A25" s="232"/>
      <c r="B25" s="181"/>
      <c r="C25" s="181">
        <v>322</v>
      </c>
      <c r="D25" s="566" t="s">
        <v>6</v>
      </c>
      <c r="E25" s="566"/>
      <c r="F25" s="566"/>
      <c r="G25" s="566"/>
      <c r="H25" s="76">
        <f t="shared" si="15"/>
        <v>0</v>
      </c>
      <c r="I25" s="80"/>
      <c r="J25" s="94"/>
      <c r="K25" s="82"/>
      <c r="L25" s="305"/>
      <c r="M25" s="120"/>
      <c r="N25" s="81"/>
      <c r="O25" s="81"/>
      <c r="P25" s="81"/>
      <c r="Q25" s="81"/>
      <c r="R25" s="81"/>
      <c r="S25" s="82"/>
      <c r="T25" s="28">
        <f t="shared" si="17"/>
        <v>5419</v>
      </c>
      <c r="U25" s="80"/>
      <c r="V25" s="94"/>
      <c r="W25" s="82"/>
      <c r="X25" s="305"/>
      <c r="Y25" s="120"/>
      <c r="Z25" s="81"/>
      <c r="AA25" s="81">
        <v>4600</v>
      </c>
      <c r="AB25" s="81">
        <v>819</v>
      </c>
      <c r="AC25" s="81"/>
      <c r="AD25" s="81"/>
      <c r="AE25" s="82"/>
      <c r="AF25" s="109">
        <f t="shared" si="28"/>
        <v>5419</v>
      </c>
      <c r="AG25" s="29">
        <f t="shared" si="54"/>
        <v>0</v>
      </c>
      <c r="AH25" s="92">
        <f t="shared" si="55"/>
        <v>0</v>
      </c>
      <c r="AI25" s="31">
        <f t="shared" si="56"/>
        <v>0</v>
      </c>
      <c r="AJ25" s="329">
        <f t="shared" si="57"/>
        <v>0</v>
      </c>
      <c r="AK25" s="292">
        <f t="shared" si="58"/>
        <v>0</v>
      </c>
      <c r="AL25" s="30">
        <f t="shared" si="59"/>
        <v>0</v>
      </c>
      <c r="AM25" s="30">
        <f t="shared" si="60"/>
        <v>4600</v>
      </c>
      <c r="AN25" s="30">
        <f t="shared" si="61"/>
        <v>819</v>
      </c>
      <c r="AO25" s="30">
        <f t="shared" si="62"/>
        <v>0</v>
      </c>
      <c r="AP25" s="30">
        <f t="shared" si="63"/>
        <v>0</v>
      </c>
      <c r="AQ25" s="31">
        <f t="shared" si="64"/>
        <v>0</v>
      </c>
      <c r="AR25" s="208"/>
      <c r="AS25" s="89">
        <v>324</v>
      </c>
      <c r="AT25" s="391">
        <f>SUMIFS($H$16:$H$163,$C$16:$C$163,$AS25)</f>
        <v>0</v>
      </c>
      <c r="AU25" s="391">
        <f>SUMIFS($T$16:$T$163,$C$16:$C$163,$AS25)</f>
        <v>0</v>
      </c>
      <c r="AV25" s="391">
        <f>SUMIFS($AF$16:$AF$163,$C$16:$C$163,$AS25)</f>
        <v>0</v>
      </c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3">
      <c r="A26" s="232"/>
      <c r="B26" s="181"/>
      <c r="C26" s="181">
        <v>323</v>
      </c>
      <c r="D26" s="566" t="s">
        <v>7</v>
      </c>
      <c r="E26" s="566"/>
      <c r="F26" s="566"/>
      <c r="G26" s="566"/>
      <c r="H26" s="76">
        <f>SUM(I26:S26)</f>
        <v>0</v>
      </c>
      <c r="I26" s="80"/>
      <c r="J26" s="94"/>
      <c r="K26" s="82"/>
      <c r="L26" s="305"/>
      <c r="M26" s="120"/>
      <c r="N26" s="81"/>
      <c r="O26" s="81"/>
      <c r="P26" s="81"/>
      <c r="Q26" s="81"/>
      <c r="R26" s="81"/>
      <c r="S26" s="82"/>
      <c r="T26" s="28">
        <f>SUM(U26:AE26)</f>
        <v>0</v>
      </c>
      <c r="U26" s="80"/>
      <c r="V26" s="94"/>
      <c r="W26" s="82"/>
      <c r="X26" s="305"/>
      <c r="Y26" s="120"/>
      <c r="Z26" s="81"/>
      <c r="AA26" s="81"/>
      <c r="AB26" s="81"/>
      <c r="AC26" s="81"/>
      <c r="AD26" s="81"/>
      <c r="AE26" s="82"/>
      <c r="AF26" s="109">
        <f>SUM(AG26:AQ26)</f>
        <v>0</v>
      </c>
      <c r="AG26" s="29">
        <f t="shared" si="54"/>
        <v>0</v>
      </c>
      <c r="AH26" s="92">
        <f t="shared" si="55"/>
        <v>0</v>
      </c>
      <c r="AI26" s="31">
        <f t="shared" si="56"/>
        <v>0</v>
      </c>
      <c r="AJ26" s="329">
        <f t="shared" si="57"/>
        <v>0</v>
      </c>
      <c r="AK26" s="292">
        <f t="shared" si="58"/>
        <v>0</v>
      </c>
      <c r="AL26" s="30">
        <f t="shared" si="59"/>
        <v>0</v>
      </c>
      <c r="AM26" s="30">
        <f t="shared" si="60"/>
        <v>0</v>
      </c>
      <c r="AN26" s="30">
        <f t="shared" si="61"/>
        <v>0</v>
      </c>
      <c r="AO26" s="30">
        <f t="shared" si="62"/>
        <v>0</v>
      </c>
      <c r="AP26" s="30">
        <f t="shared" si="63"/>
        <v>0</v>
      </c>
      <c r="AQ26" s="31">
        <f t="shared" si="64"/>
        <v>0</v>
      </c>
      <c r="AR26" s="208"/>
      <c r="AS26" s="89">
        <v>329</v>
      </c>
      <c r="AT26" s="391">
        <f>SUMIFS($H$16:$H$163,$C$16:$C$163,$AS26)</f>
        <v>110000</v>
      </c>
      <c r="AU26" s="391">
        <f>SUMIFS($T$16:$T$163,$C$16:$C$163,$AS26)</f>
        <v>0</v>
      </c>
      <c r="AV26" s="391">
        <f>SUMIFS($AF$16:$AF$163,$C$16:$C$163,$AS26)</f>
        <v>110000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3">
      <c r="A27" s="232"/>
      <c r="B27" s="181"/>
      <c r="C27" s="181">
        <v>329</v>
      </c>
      <c r="D27" s="566" t="s">
        <v>8</v>
      </c>
      <c r="E27" s="566"/>
      <c r="F27" s="566"/>
      <c r="G27" s="567"/>
      <c r="H27" s="76">
        <f t="shared" si="15"/>
        <v>0</v>
      </c>
      <c r="I27" s="80"/>
      <c r="J27" s="94"/>
      <c r="K27" s="82"/>
      <c r="L27" s="305"/>
      <c r="M27" s="120"/>
      <c r="N27" s="81"/>
      <c r="O27" s="81"/>
      <c r="P27" s="81"/>
      <c r="Q27" s="81"/>
      <c r="R27" s="81"/>
      <c r="S27" s="82"/>
      <c r="T27" s="28">
        <f t="shared" si="17"/>
        <v>0</v>
      </c>
      <c r="U27" s="80"/>
      <c r="V27" s="94"/>
      <c r="W27" s="82"/>
      <c r="X27" s="305"/>
      <c r="Y27" s="120"/>
      <c r="Z27" s="81"/>
      <c r="AA27" s="81"/>
      <c r="AB27" s="81"/>
      <c r="AC27" s="81"/>
      <c r="AD27" s="81"/>
      <c r="AE27" s="82"/>
      <c r="AF27" s="109">
        <f t="shared" si="28"/>
        <v>0</v>
      </c>
      <c r="AG27" s="29">
        <f t="shared" si="54"/>
        <v>0</v>
      </c>
      <c r="AH27" s="92">
        <f t="shared" si="55"/>
        <v>0</v>
      </c>
      <c r="AI27" s="31">
        <f t="shared" si="56"/>
        <v>0</v>
      </c>
      <c r="AJ27" s="329">
        <f t="shared" si="57"/>
        <v>0</v>
      </c>
      <c r="AK27" s="292">
        <f t="shared" si="58"/>
        <v>0</v>
      </c>
      <c r="AL27" s="30">
        <f t="shared" si="59"/>
        <v>0</v>
      </c>
      <c r="AM27" s="30">
        <f t="shared" si="60"/>
        <v>0</v>
      </c>
      <c r="AN27" s="30">
        <f t="shared" si="61"/>
        <v>0</v>
      </c>
      <c r="AO27" s="30">
        <f t="shared" si="62"/>
        <v>0</v>
      </c>
      <c r="AP27" s="30">
        <f t="shared" si="63"/>
        <v>0</v>
      </c>
      <c r="AQ27" s="31">
        <f t="shared" si="64"/>
        <v>0</v>
      </c>
      <c r="AR27" s="208"/>
      <c r="AS27" s="192"/>
      <c r="AT27" s="391"/>
      <c r="AU27" s="391"/>
      <c r="AV27" s="391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62">
        <v>36</v>
      </c>
      <c r="B28" s="563"/>
      <c r="C28" s="90"/>
      <c r="D28" s="564" t="s">
        <v>270</v>
      </c>
      <c r="E28" s="564"/>
      <c r="F28" s="564"/>
      <c r="G28" s="565"/>
      <c r="H28" s="75">
        <f t="shared" ref="H28:H29" si="65">SUM(I28:S28)</f>
        <v>0</v>
      </c>
      <c r="I28" s="77">
        <f>I29</f>
        <v>0</v>
      </c>
      <c r="J28" s="61">
        <f t="shared" ref="J28:S28" si="66">J29</f>
        <v>0</v>
      </c>
      <c r="K28" s="79">
        <f t="shared" si="66"/>
        <v>0</v>
      </c>
      <c r="L28" s="304">
        <f t="shared" si="66"/>
        <v>0</v>
      </c>
      <c r="M28" s="95">
        <f t="shared" si="66"/>
        <v>0</v>
      </c>
      <c r="N28" s="78">
        <f t="shared" si="66"/>
        <v>0</v>
      </c>
      <c r="O28" s="78">
        <f t="shared" si="66"/>
        <v>0</v>
      </c>
      <c r="P28" s="78">
        <f t="shared" si="66"/>
        <v>0</v>
      </c>
      <c r="Q28" s="78">
        <f t="shared" si="66"/>
        <v>0</v>
      </c>
      <c r="R28" s="78">
        <f t="shared" si="66"/>
        <v>0</v>
      </c>
      <c r="S28" s="79">
        <f t="shared" si="66"/>
        <v>0</v>
      </c>
      <c r="T28" s="239">
        <f t="shared" ref="T28:T29" si="67">SUM(U28:AE28)</f>
        <v>0</v>
      </c>
      <c r="U28" s="77">
        <f>U29</f>
        <v>0</v>
      </c>
      <c r="V28" s="61">
        <f t="shared" ref="V28" si="68">V29</f>
        <v>0</v>
      </c>
      <c r="W28" s="79">
        <f t="shared" ref="W28" si="69">W29</f>
        <v>0</v>
      </c>
      <c r="X28" s="304">
        <f t="shared" ref="X28" si="70">X29</f>
        <v>0</v>
      </c>
      <c r="Y28" s="95">
        <f t="shared" ref="Y28" si="71">Y29</f>
        <v>0</v>
      </c>
      <c r="Z28" s="78">
        <f t="shared" ref="Z28" si="72">Z29</f>
        <v>0</v>
      </c>
      <c r="AA28" s="78">
        <f t="shared" ref="AA28" si="73">AA29</f>
        <v>0</v>
      </c>
      <c r="AB28" s="78">
        <f t="shared" ref="AB28" si="74">AB29</f>
        <v>0</v>
      </c>
      <c r="AC28" s="78">
        <f t="shared" ref="AC28" si="75">AC29</f>
        <v>0</v>
      </c>
      <c r="AD28" s="78">
        <f t="shared" ref="AD28" si="76">AD29</f>
        <v>0</v>
      </c>
      <c r="AE28" s="79">
        <f t="shared" ref="AE28" si="77">AE29</f>
        <v>0</v>
      </c>
      <c r="AF28" s="264">
        <f t="shared" ref="AF28:AF29" si="78">SUM(AG28:AQ28)</f>
        <v>0</v>
      </c>
      <c r="AG28" s="318">
        <f>AG29</f>
        <v>0</v>
      </c>
      <c r="AH28" s="265">
        <f t="shared" ref="AH28" si="79">AH29</f>
        <v>0</v>
      </c>
      <c r="AI28" s="241">
        <f t="shared" ref="AI28" si="80">AI29</f>
        <v>0</v>
      </c>
      <c r="AJ28" s="306">
        <f t="shared" ref="AJ28" si="81">AJ29</f>
        <v>0</v>
      </c>
      <c r="AK28" s="242">
        <f t="shared" ref="AK28" si="82">AK29</f>
        <v>0</v>
      </c>
      <c r="AL28" s="243">
        <f t="shared" ref="AL28" si="83">AL29</f>
        <v>0</v>
      </c>
      <c r="AM28" s="243">
        <f t="shared" ref="AM28" si="84">AM29</f>
        <v>0</v>
      </c>
      <c r="AN28" s="243">
        <f t="shared" ref="AN28" si="85">AN29</f>
        <v>0</v>
      </c>
      <c r="AO28" s="243">
        <f t="shared" ref="AO28" si="86">AO29</f>
        <v>0</v>
      </c>
      <c r="AP28" s="243">
        <f t="shared" ref="AP28" si="87">AP29</f>
        <v>0</v>
      </c>
      <c r="AQ28" s="241">
        <f t="shared" ref="AQ28" si="88">AQ29</f>
        <v>0</v>
      </c>
      <c r="AR28" s="208"/>
      <c r="AS28" s="89">
        <v>342</v>
      </c>
      <c r="AT28" s="391">
        <f>SUMIFS($H$16:$H$163,$C$16:$C$163,$AS28)</f>
        <v>0</v>
      </c>
      <c r="AU28" s="391">
        <f>SUMIFS($T$16:$T$163,$C$16:$C$163,$AS28)</f>
        <v>0</v>
      </c>
      <c r="AV28" s="391">
        <f>SUMIFS($AF$16:$AF$163,$C$16:$C$163,$AS28)</f>
        <v>0</v>
      </c>
      <c r="AW28" s="192"/>
      <c r="AX28" s="89"/>
      <c r="AY28" s="89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</row>
    <row r="29" spans="1:136" s="72" customFormat="1" ht="29.45" customHeight="1" x14ac:dyDescent="0.25">
      <c r="A29" s="232"/>
      <c r="B29" s="181"/>
      <c r="C29" s="181">
        <v>369</v>
      </c>
      <c r="D29" s="566" t="s">
        <v>194</v>
      </c>
      <c r="E29" s="566"/>
      <c r="F29" s="566"/>
      <c r="G29" s="567"/>
      <c r="H29" s="76">
        <f t="shared" si="65"/>
        <v>0</v>
      </c>
      <c r="I29" s="392"/>
      <c r="J29" s="81"/>
      <c r="K29" s="120"/>
      <c r="L29" s="392"/>
      <c r="M29" s="393"/>
      <c r="N29" s="81"/>
      <c r="O29" s="81"/>
      <c r="P29" s="81"/>
      <c r="Q29" s="81"/>
      <c r="R29" s="81"/>
      <c r="S29" s="82"/>
      <c r="T29" s="28">
        <f t="shared" si="67"/>
        <v>0</v>
      </c>
      <c r="U29" s="392"/>
      <c r="V29" s="81"/>
      <c r="W29" s="120"/>
      <c r="X29" s="392"/>
      <c r="Y29" s="393"/>
      <c r="Z29" s="81"/>
      <c r="AA29" s="81"/>
      <c r="AB29" s="81"/>
      <c r="AC29" s="81"/>
      <c r="AD29" s="81"/>
      <c r="AE29" s="82"/>
      <c r="AF29" s="109">
        <f t="shared" si="78"/>
        <v>0</v>
      </c>
      <c r="AG29" s="477">
        <f>I29+U29</f>
        <v>0</v>
      </c>
      <c r="AH29" s="30">
        <f t="shared" ref="AH29:AQ29" si="89">J29+V29</f>
        <v>0</v>
      </c>
      <c r="AI29" s="292">
        <f t="shared" si="89"/>
        <v>0</v>
      </c>
      <c r="AJ29" s="477">
        <f t="shared" si="89"/>
        <v>0</v>
      </c>
      <c r="AK29" s="478">
        <f t="shared" si="89"/>
        <v>0</v>
      </c>
      <c r="AL29" s="30">
        <f t="shared" si="89"/>
        <v>0</v>
      </c>
      <c r="AM29" s="30">
        <f t="shared" si="89"/>
        <v>0</v>
      </c>
      <c r="AN29" s="30">
        <f t="shared" si="89"/>
        <v>0</v>
      </c>
      <c r="AO29" s="30">
        <f t="shared" si="89"/>
        <v>0</v>
      </c>
      <c r="AP29" s="30">
        <f t="shared" si="89"/>
        <v>0</v>
      </c>
      <c r="AQ29" s="31">
        <f t="shared" si="89"/>
        <v>0</v>
      </c>
      <c r="AR29" s="208"/>
      <c r="AS29" s="89">
        <v>343</v>
      </c>
      <c r="AT29" s="391">
        <f>SUMIFS($H$16:$H$163,$C$16:$C$163,$AS29)</f>
        <v>5000</v>
      </c>
      <c r="AU29" s="391">
        <f>SUMIFS($T$16:$T$163,$C$16:$C$163,$AS29)</f>
        <v>0</v>
      </c>
      <c r="AV29" s="391">
        <f>SUMIFS($AF$16:$AF$163,$C$16:$C$163,$AS29)</f>
        <v>5000</v>
      </c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3">
      <c r="A30" s="439">
        <v>4</v>
      </c>
      <c r="B30" s="66"/>
      <c r="C30" s="66"/>
      <c r="D30" s="585" t="s">
        <v>17</v>
      </c>
      <c r="E30" s="585"/>
      <c r="F30" s="585"/>
      <c r="G30" s="586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90">K31+K37</f>
        <v>0</v>
      </c>
      <c r="L30" s="304">
        <f t="shared" si="90"/>
        <v>0</v>
      </c>
      <c r="M30" s="95">
        <f t="shared" si="90"/>
        <v>0</v>
      </c>
      <c r="N30" s="78">
        <f t="shared" si="90"/>
        <v>0</v>
      </c>
      <c r="O30" s="78">
        <f t="shared" ref="O30" si="91">O31+O37</f>
        <v>0</v>
      </c>
      <c r="P30" s="78">
        <f t="shared" si="90"/>
        <v>0</v>
      </c>
      <c r="Q30" s="78">
        <f t="shared" si="90"/>
        <v>0</v>
      </c>
      <c r="R30" s="78">
        <f t="shared" si="90"/>
        <v>0</v>
      </c>
      <c r="S30" s="79">
        <f t="shared" si="90"/>
        <v>0</v>
      </c>
      <c r="T30" s="239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92">W31+W37</f>
        <v>0</v>
      </c>
      <c r="X30" s="304">
        <f t="shared" si="92"/>
        <v>0</v>
      </c>
      <c r="Y30" s="95">
        <f t="shared" si="92"/>
        <v>0</v>
      </c>
      <c r="Z30" s="78">
        <f t="shared" si="92"/>
        <v>0</v>
      </c>
      <c r="AA30" s="78">
        <f t="shared" ref="AA30" si="93">AA31+AA37</f>
        <v>0</v>
      </c>
      <c r="AB30" s="78">
        <f t="shared" si="92"/>
        <v>0</v>
      </c>
      <c r="AC30" s="78">
        <f t="shared" si="92"/>
        <v>0</v>
      </c>
      <c r="AD30" s="78">
        <f t="shared" si="92"/>
        <v>0</v>
      </c>
      <c r="AE30" s="79">
        <f t="shared" si="92"/>
        <v>0</v>
      </c>
      <c r="AF30" s="264">
        <f t="shared" si="28"/>
        <v>0</v>
      </c>
      <c r="AG30" s="318">
        <f>AG31+AG37</f>
        <v>0</v>
      </c>
      <c r="AH30" s="265">
        <f>AH31+AH37</f>
        <v>0</v>
      </c>
      <c r="AI30" s="241">
        <f t="shared" ref="AI30:AQ30" si="94">AI31+AI37</f>
        <v>0</v>
      </c>
      <c r="AJ30" s="306">
        <f t="shared" si="94"/>
        <v>0</v>
      </c>
      <c r="AK30" s="242">
        <f t="shared" si="94"/>
        <v>0</v>
      </c>
      <c r="AL30" s="243">
        <f t="shared" si="94"/>
        <v>0</v>
      </c>
      <c r="AM30" s="243">
        <f t="shared" ref="AM30" si="95">AM31+AM37</f>
        <v>0</v>
      </c>
      <c r="AN30" s="243">
        <f t="shared" si="94"/>
        <v>0</v>
      </c>
      <c r="AO30" s="243">
        <f t="shared" si="94"/>
        <v>0</v>
      </c>
      <c r="AP30" s="243">
        <f t="shared" si="94"/>
        <v>0</v>
      </c>
      <c r="AQ30" s="241">
        <f t="shared" si="94"/>
        <v>0</v>
      </c>
      <c r="AR30" s="208"/>
      <c r="AS30" s="89"/>
      <c r="AT30" s="391"/>
      <c r="AU30" s="391"/>
      <c r="AV30" s="391"/>
      <c r="AW30" s="194"/>
      <c r="AX30" s="192"/>
      <c r="AY30" s="192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</row>
    <row r="31" spans="1:136" s="73" customFormat="1" ht="24.75" customHeight="1" x14ac:dyDescent="0.3">
      <c r="A31" s="562">
        <v>42</v>
      </c>
      <c r="B31" s="563"/>
      <c r="C31" s="440"/>
      <c r="D31" s="564" t="s">
        <v>45</v>
      </c>
      <c r="E31" s="564"/>
      <c r="F31" s="564"/>
      <c r="G31" s="565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96">SUM(K32:K36)</f>
        <v>0</v>
      </c>
      <c r="L31" s="304">
        <f t="shared" si="96"/>
        <v>0</v>
      </c>
      <c r="M31" s="95">
        <f t="shared" si="96"/>
        <v>0</v>
      </c>
      <c r="N31" s="78">
        <f t="shared" si="96"/>
        <v>0</v>
      </c>
      <c r="O31" s="78">
        <f t="shared" ref="O31" si="97">SUM(O32:O36)</f>
        <v>0</v>
      </c>
      <c r="P31" s="78">
        <f t="shared" si="96"/>
        <v>0</v>
      </c>
      <c r="Q31" s="78">
        <f t="shared" si="96"/>
        <v>0</v>
      </c>
      <c r="R31" s="78">
        <f t="shared" si="96"/>
        <v>0</v>
      </c>
      <c r="S31" s="79">
        <f t="shared" si="96"/>
        <v>0</v>
      </c>
      <c r="T31" s="239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98">SUM(W32:W36)</f>
        <v>0</v>
      </c>
      <c r="X31" s="304">
        <f t="shared" si="98"/>
        <v>0</v>
      </c>
      <c r="Y31" s="95">
        <f t="shared" si="98"/>
        <v>0</v>
      </c>
      <c r="Z31" s="78">
        <f t="shared" si="98"/>
        <v>0</v>
      </c>
      <c r="AA31" s="78">
        <f t="shared" ref="AA31" si="99">SUM(AA32:AA36)</f>
        <v>0</v>
      </c>
      <c r="AB31" s="78">
        <f t="shared" si="98"/>
        <v>0</v>
      </c>
      <c r="AC31" s="78">
        <f t="shared" si="98"/>
        <v>0</v>
      </c>
      <c r="AD31" s="78">
        <f t="shared" si="98"/>
        <v>0</v>
      </c>
      <c r="AE31" s="79">
        <f t="shared" si="98"/>
        <v>0</v>
      </c>
      <c r="AF31" s="264">
        <f>SUM(AG31:AQ31)</f>
        <v>0</v>
      </c>
      <c r="AG31" s="318">
        <f>SUM(AG32:AG36)</f>
        <v>0</v>
      </c>
      <c r="AH31" s="265">
        <f>SUM(AH32:AH36)</f>
        <v>0</v>
      </c>
      <c r="AI31" s="241">
        <f t="shared" ref="AI31:AQ31" si="100">SUM(AI32:AI36)</f>
        <v>0</v>
      </c>
      <c r="AJ31" s="306">
        <f t="shared" si="100"/>
        <v>0</v>
      </c>
      <c r="AK31" s="242">
        <f t="shared" si="100"/>
        <v>0</v>
      </c>
      <c r="AL31" s="243">
        <f t="shared" si="100"/>
        <v>0</v>
      </c>
      <c r="AM31" s="243">
        <f t="shared" ref="AM31" si="101">SUM(AM32:AM36)</f>
        <v>0</v>
      </c>
      <c r="AN31" s="243">
        <f t="shared" si="100"/>
        <v>0</v>
      </c>
      <c r="AO31" s="243">
        <f t="shared" si="100"/>
        <v>0</v>
      </c>
      <c r="AP31" s="243">
        <f t="shared" si="100"/>
        <v>0</v>
      </c>
      <c r="AQ31" s="241">
        <f t="shared" si="100"/>
        <v>0</v>
      </c>
      <c r="AR31" s="208"/>
      <c r="AS31" s="89">
        <v>369</v>
      </c>
      <c r="AT31" s="391">
        <f>SUMIFS($H$16:$H$163,$C$16:$C$163,$AS31)</f>
        <v>0</v>
      </c>
      <c r="AU31" s="391">
        <f>SUMIFS($T$16:$T$163,$C$16:$C$163,$AS31)</f>
        <v>0</v>
      </c>
      <c r="AV31" s="391">
        <f>SUMIFS($AF$16:$AF$163,$C$16:$C$163,$AS31)</f>
        <v>0</v>
      </c>
      <c r="AW31" s="192"/>
      <c r="AX31" s="89"/>
      <c r="AY31" s="89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</row>
    <row r="32" spans="1:136" s="72" customFormat="1" ht="15.75" customHeight="1" x14ac:dyDescent="0.25">
      <c r="A32" s="232"/>
      <c r="B32" s="181"/>
      <c r="C32" s="181">
        <v>421</v>
      </c>
      <c r="D32" s="566" t="s">
        <v>71</v>
      </c>
      <c r="E32" s="566"/>
      <c r="F32" s="566"/>
      <c r="G32" s="566"/>
      <c r="H32" s="76">
        <f>SUM(I32:S32)</f>
        <v>0</v>
      </c>
      <c r="I32" s="80"/>
      <c r="J32" s="94"/>
      <c r="K32" s="82"/>
      <c r="L32" s="305"/>
      <c r="M32" s="120"/>
      <c r="N32" s="81"/>
      <c r="O32" s="81"/>
      <c r="P32" s="81"/>
      <c r="Q32" s="81"/>
      <c r="R32" s="81"/>
      <c r="S32" s="82"/>
      <c r="T32" s="28">
        <f>SUM(U32:AE32)</f>
        <v>0</v>
      </c>
      <c r="U32" s="80"/>
      <c r="V32" s="94"/>
      <c r="W32" s="82"/>
      <c r="X32" s="305"/>
      <c r="Y32" s="120"/>
      <c r="Z32" s="81"/>
      <c r="AA32" s="81"/>
      <c r="AB32" s="81"/>
      <c r="AC32" s="81"/>
      <c r="AD32" s="81"/>
      <c r="AE32" s="82"/>
      <c r="AF32" s="109">
        <f>SUM(AG32:AQ32)</f>
        <v>0</v>
      </c>
      <c r="AG32" s="29">
        <f t="shared" ref="AG32:AG36" si="102">I32+U32</f>
        <v>0</v>
      </c>
      <c r="AH32" s="92">
        <f t="shared" ref="AH32:AH36" si="103">J32+V32</f>
        <v>0</v>
      </c>
      <c r="AI32" s="31">
        <f t="shared" ref="AI32:AI36" si="104">K32+W32</f>
        <v>0</v>
      </c>
      <c r="AJ32" s="329">
        <f t="shared" ref="AJ32:AJ36" si="105">L32+X32</f>
        <v>0</v>
      </c>
      <c r="AK32" s="292">
        <f t="shared" ref="AK32:AK36" si="106">M32+Y32</f>
        <v>0</v>
      </c>
      <c r="AL32" s="30">
        <f t="shared" ref="AL32:AL36" si="107">N32+Z32</f>
        <v>0</v>
      </c>
      <c r="AM32" s="30">
        <f t="shared" ref="AM32:AM36" si="108">O32+AA32</f>
        <v>0</v>
      </c>
      <c r="AN32" s="30">
        <f t="shared" ref="AN32:AN36" si="109">P32+AB32</f>
        <v>0</v>
      </c>
      <c r="AO32" s="30">
        <f t="shared" ref="AO32:AO36" si="110">Q32+AC32</f>
        <v>0</v>
      </c>
      <c r="AP32" s="30">
        <f t="shared" ref="AP32:AP36" si="111">R32+AD32</f>
        <v>0</v>
      </c>
      <c r="AQ32" s="31">
        <f t="shared" ref="AQ32:AQ36" si="112">S32+AE32</f>
        <v>0</v>
      </c>
      <c r="AR32" s="208"/>
      <c r="AS32" s="89"/>
      <c r="AT32" s="391"/>
      <c r="AU32" s="391"/>
      <c r="AV32" s="391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4.45" x14ac:dyDescent="0.3">
      <c r="A33" s="232"/>
      <c r="B33" s="181"/>
      <c r="C33" s="181">
        <v>422</v>
      </c>
      <c r="D33" s="566" t="s">
        <v>11</v>
      </c>
      <c r="E33" s="566"/>
      <c r="F33" s="566"/>
      <c r="G33" s="567"/>
      <c r="H33" s="76">
        <f>SUM(I33:S33)</f>
        <v>0</v>
      </c>
      <c r="I33" s="80"/>
      <c r="J33" s="94"/>
      <c r="K33" s="82"/>
      <c r="L33" s="305"/>
      <c r="M33" s="120"/>
      <c r="N33" s="81"/>
      <c r="O33" s="81"/>
      <c r="P33" s="81"/>
      <c r="Q33" s="81"/>
      <c r="R33" s="81"/>
      <c r="S33" s="82"/>
      <c r="T33" s="28">
        <f>SUM(U33:AE33)</f>
        <v>0</v>
      </c>
      <c r="U33" s="80"/>
      <c r="V33" s="94"/>
      <c r="W33" s="82"/>
      <c r="X33" s="305"/>
      <c r="Y33" s="120"/>
      <c r="Z33" s="81"/>
      <c r="AA33" s="81"/>
      <c r="AB33" s="81"/>
      <c r="AC33" s="81"/>
      <c r="AD33" s="81"/>
      <c r="AE33" s="82"/>
      <c r="AF33" s="109">
        <f>SUM(AG33:AQ33)</f>
        <v>0</v>
      </c>
      <c r="AG33" s="29">
        <f t="shared" si="102"/>
        <v>0</v>
      </c>
      <c r="AH33" s="92">
        <f t="shared" si="103"/>
        <v>0</v>
      </c>
      <c r="AI33" s="31">
        <f t="shared" si="104"/>
        <v>0</v>
      </c>
      <c r="AJ33" s="329">
        <f t="shared" si="105"/>
        <v>0</v>
      </c>
      <c r="AK33" s="292">
        <f t="shared" si="106"/>
        <v>0</v>
      </c>
      <c r="AL33" s="30">
        <f t="shared" si="107"/>
        <v>0</v>
      </c>
      <c r="AM33" s="30">
        <f t="shared" si="108"/>
        <v>0</v>
      </c>
      <c r="AN33" s="30">
        <f t="shared" si="109"/>
        <v>0</v>
      </c>
      <c r="AO33" s="30">
        <f t="shared" si="110"/>
        <v>0</v>
      </c>
      <c r="AP33" s="30">
        <f t="shared" si="111"/>
        <v>0</v>
      </c>
      <c r="AQ33" s="31">
        <f t="shared" si="112"/>
        <v>0</v>
      </c>
      <c r="AR33" s="208"/>
      <c r="AS33" s="89">
        <v>381</v>
      </c>
      <c r="AT33" s="391">
        <f>SUMIFS($H$16:$H$163,$C$16:$C$163,$AS33)</f>
        <v>0</v>
      </c>
      <c r="AU33" s="391">
        <f>SUMIFS($T$16:$T$163,$C$16:$C$163,$AS33)</f>
        <v>0</v>
      </c>
      <c r="AV33" s="391">
        <f>SUMIFS($AF$16:$AF$163,$C$16:$C$163,$AS33)</f>
        <v>0</v>
      </c>
      <c r="AW33" s="89"/>
      <c r="AX33" s="446"/>
      <c r="AY33" s="446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4.45" x14ac:dyDescent="0.3">
      <c r="A34" s="232"/>
      <c r="B34" s="181"/>
      <c r="C34" s="181">
        <v>423</v>
      </c>
      <c r="D34" s="566" t="s">
        <v>89</v>
      </c>
      <c r="E34" s="566"/>
      <c r="F34" s="566"/>
      <c r="G34" s="567"/>
      <c r="H34" s="76">
        <f t="shared" si="15"/>
        <v>0</v>
      </c>
      <c r="I34" s="80"/>
      <c r="J34" s="94"/>
      <c r="K34" s="82"/>
      <c r="L34" s="305"/>
      <c r="M34" s="120"/>
      <c r="N34" s="81"/>
      <c r="O34" s="81"/>
      <c r="P34" s="81"/>
      <c r="Q34" s="81"/>
      <c r="R34" s="81"/>
      <c r="S34" s="82"/>
      <c r="T34" s="28">
        <f t="shared" si="17"/>
        <v>0</v>
      </c>
      <c r="U34" s="80"/>
      <c r="V34" s="94"/>
      <c r="W34" s="82"/>
      <c r="X34" s="305"/>
      <c r="Y34" s="120"/>
      <c r="Z34" s="81"/>
      <c r="AA34" s="81"/>
      <c r="AB34" s="81"/>
      <c r="AC34" s="81"/>
      <c r="AD34" s="81"/>
      <c r="AE34" s="82"/>
      <c r="AF34" s="109">
        <f t="shared" si="28"/>
        <v>0</v>
      </c>
      <c r="AG34" s="29">
        <f t="shared" si="102"/>
        <v>0</v>
      </c>
      <c r="AH34" s="92">
        <f t="shared" si="103"/>
        <v>0</v>
      </c>
      <c r="AI34" s="31">
        <f t="shared" si="104"/>
        <v>0</v>
      </c>
      <c r="AJ34" s="329">
        <f t="shared" si="105"/>
        <v>0</v>
      </c>
      <c r="AK34" s="292">
        <f t="shared" si="106"/>
        <v>0</v>
      </c>
      <c r="AL34" s="30">
        <f t="shared" si="107"/>
        <v>0</v>
      </c>
      <c r="AM34" s="30">
        <f t="shared" si="108"/>
        <v>0</v>
      </c>
      <c r="AN34" s="30">
        <f t="shared" si="109"/>
        <v>0</v>
      </c>
      <c r="AO34" s="30">
        <f t="shared" si="110"/>
        <v>0</v>
      </c>
      <c r="AP34" s="30">
        <f t="shared" si="111"/>
        <v>0</v>
      </c>
      <c r="AQ34" s="31">
        <f t="shared" si="112"/>
        <v>0</v>
      </c>
      <c r="AR34" s="208"/>
      <c r="AS34" s="446"/>
      <c r="AT34" s="391"/>
      <c r="AU34" s="391"/>
      <c r="AV34" s="391"/>
      <c r="AW34" s="89"/>
      <c r="AX34" s="62"/>
      <c r="AY34" s="6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27"/>
      <c r="B35" s="281"/>
      <c r="C35" s="281">
        <v>424</v>
      </c>
      <c r="D35" s="566" t="s">
        <v>46</v>
      </c>
      <c r="E35" s="566"/>
      <c r="F35" s="566"/>
      <c r="G35" s="567"/>
      <c r="H35" s="76">
        <f t="shared" si="15"/>
        <v>0</v>
      </c>
      <c r="I35" s="80"/>
      <c r="J35" s="94"/>
      <c r="K35" s="82"/>
      <c r="L35" s="305"/>
      <c r="M35" s="120"/>
      <c r="N35" s="81"/>
      <c r="O35" s="81"/>
      <c r="P35" s="81"/>
      <c r="Q35" s="81"/>
      <c r="R35" s="81"/>
      <c r="S35" s="82"/>
      <c r="T35" s="28">
        <f t="shared" si="17"/>
        <v>0</v>
      </c>
      <c r="U35" s="80"/>
      <c r="V35" s="94"/>
      <c r="W35" s="82"/>
      <c r="X35" s="305"/>
      <c r="Y35" s="120"/>
      <c r="Z35" s="81"/>
      <c r="AA35" s="81"/>
      <c r="AB35" s="81"/>
      <c r="AC35" s="81"/>
      <c r="AD35" s="81"/>
      <c r="AE35" s="82"/>
      <c r="AF35" s="109">
        <f t="shared" si="28"/>
        <v>0</v>
      </c>
      <c r="AG35" s="29">
        <f>I35+U35</f>
        <v>0</v>
      </c>
      <c r="AH35" s="92">
        <f t="shared" si="103"/>
        <v>0</v>
      </c>
      <c r="AI35" s="31">
        <f t="shared" si="104"/>
        <v>0</v>
      </c>
      <c r="AJ35" s="329">
        <f t="shared" si="105"/>
        <v>0</v>
      </c>
      <c r="AK35" s="292">
        <f t="shared" si="106"/>
        <v>0</v>
      </c>
      <c r="AL35" s="30">
        <f t="shared" si="107"/>
        <v>0</v>
      </c>
      <c r="AM35" s="30">
        <f t="shared" si="108"/>
        <v>0</v>
      </c>
      <c r="AN35" s="30">
        <f t="shared" si="109"/>
        <v>0</v>
      </c>
      <c r="AO35" s="30">
        <f t="shared" si="110"/>
        <v>0</v>
      </c>
      <c r="AP35" s="30">
        <f t="shared" si="111"/>
        <v>0</v>
      </c>
      <c r="AQ35" s="31">
        <f t="shared" si="112"/>
        <v>0</v>
      </c>
      <c r="AR35" s="208"/>
      <c r="AS35" s="62">
        <v>421</v>
      </c>
      <c r="AT35" s="391">
        <f>SUMIFS($H$16:$H$163,$C$16:$C$163,$AS35)</f>
        <v>0</v>
      </c>
      <c r="AU35" s="391">
        <f>SUMIFS($T$16:$T$163,$C$16:$C$163,$AS35)</f>
        <v>0</v>
      </c>
      <c r="AV35" s="391">
        <f>SUMIFS($AF$16:$AF$163,$C$16:$C$163,$AS35)</f>
        <v>0</v>
      </c>
      <c r="AW35" s="89"/>
      <c r="AX35" s="194"/>
      <c r="AY35" s="194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3.9" x14ac:dyDescent="0.3">
      <c r="A36" s="232"/>
      <c r="B36" s="181"/>
      <c r="C36" s="181">
        <v>426</v>
      </c>
      <c r="D36" s="566" t="s">
        <v>85</v>
      </c>
      <c r="E36" s="566"/>
      <c r="F36" s="566"/>
      <c r="G36" s="567"/>
      <c r="H36" s="76">
        <f t="shared" si="15"/>
        <v>0</v>
      </c>
      <c r="I36" s="80"/>
      <c r="J36" s="94"/>
      <c r="K36" s="82"/>
      <c r="L36" s="305"/>
      <c r="M36" s="120"/>
      <c r="N36" s="81"/>
      <c r="O36" s="81"/>
      <c r="P36" s="81"/>
      <c r="Q36" s="81"/>
      <c r="R36" s="81"/>
      <c r="S36" s="82"/>
      <c r="T36" s="28">
        <f t="shared" si="17"/>
        <v>0</v>
      </c>
      <c r="U36" s="80"/>
      <c r="V36" s="94"/>
      <c r="W36" s="82"/>
      <c r="X36" s="305"/>
      <c r="Y36" s="120"/>
      <c r="Z36" s="81"/>
      <c r="AA36" s="81"/>
      <c r="AB36" s="81"/>
      <c r="AC36" s="81"/>
      <c r="AD36" s="81"/>
      <c r="AE36" s="82"/>
      <c r="AF36" s="109">
        <f t="shared" si="28"/>
        <v>0</v>
      </c>
      <c r="AG36" s="29">
        <f t="shared" si="102"/>
        <v>0</v>
      </c>
      <c r="AH36" s="92">
        <f t="shared" si="103"/>
        <v>0</v>
      </c>
      <c r="AI36" s="31">
        <f t="shared" si="104"/>
        <v>0</v>
      </c>
      <c r="AJ36" s="329">
        <f t="shared" si="105"/>
        <v>0</v>
      </c>
      <c r="AK36" s="292">
        <f t="shared" si="106"/>
        <v>0</v>
      </c>
      <c r="AL36" s="30">
        <f t="shared" si="107"/>
        <v>0</v>
      </c>
      <c r="AM36" s="30">
        <f t="shared" si="108"/>
        <v>0</v>
      </c>
      <c r="AN36" s="30">
        <f t="shared" si="109"/>
        <v>0</v>
      </c>
      <c r="AO36" s="30">
        <f t="shared" si="110"/>
        <v>0</v>
      </c>
      <c r="AP36" s="30">
        <f t="shared" si="111"/>
        <v>0</v>
      </c>
      <c r="AQ36" s="31">
        <f t="shared" si="112"/>
        <v>0</v>
      </c>
      <c r="AR36" s="208"/>
      <c r="AS36" s="62">
        <v>422</v>
      </c>
      <c r="AT36" s="391">
        <f>SUMIFS($H$16:$H$163,$C$16:$C$163,$AS36)</f>
        <v>8000</v>
      </c>
      <c r="AU36" s="391">
        <f>SUMIFS($T$16:$T$163,$C$16:$C$163,$AS36)</f>
        <v>37000</v>
      </c>
      <c r="AV36" s="391">
        <f>SUMIFS($AF$16:$AF$163,$C$16:$C$163,$AS36)</f>
        <v>45000</v>
      </c>
      <c r="AW36" s="89"/>
      <c r="AX36" s="194"/>
      <c r="AY36" s="194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3">
      <c r="A37" s="539">
        <v>45</v>
      </c>
      <c r="B37" s="540"/>
      <c r="C37" s="434"/>
      <c r="D37" s="537" t="s">
        <v>86</v>
      </c>
      <c r="E37" s="537"/>
      <c r="F37" s="537"/>
      <c r="G37" s="537"/>
      <c r="H37" s="239">
        <f t="shared" si="15"/>
        <v>0</v>
      </c>
      <c r="I37" s="265">
        <f>I38+I39</f>
        <v>0</v>
      </c>
      <c r="J37" s="265">
        <f>J38+J39</f>
        <v>0</v>
      </c>
      <c r="K37" s="241">
        <f t="shared" ref="K37:S37" si="113">K38+K39</f>
        <v>0</v>
      </c>
      <c r="L37" s="306">
        <f t="shared" si="113"/>
        <v>0</v>
      </c>
      <c r="M37" s="242">
        <f t="shared" si="113"/>
        <v>0</v>
      </c>
      <c r="N37" s="243">
        <f t="shared" si="113"/>
        <v>0</v>
      </c>
      <c r="O37" s="243">
        <f t="shared" ref="O37" si="114">O38+O39</f>
        <v>0</v>
      </c>
      <c r="P37" s="243">
        <f t="shared" si="113"/>
        <v>0</v>
      </c>
      <c r="Q37" s="243">
        <f t="shared" si="113"/>
        <v>0</v>
      </c>
      <c r="R37" s="243">
        <f t="shared" si="113"/>
        <v>0</v>
      </c>
      <c r="S37" s="244">
        <f t="shared" si="113"/>
        <v>0</v>
      </c>
      <c r="T37" s="239">
        <f t="shared" si="17"/>
        <v>0</v>
      </c>
      <c r="U37" s="265">
        <f>U38+U39</f>
        <v>0</v>
      </c>
      <c r="V37" s="243">
        <f>V38+V39</f>
        <v>0</v>
      </c>
      <c r="W37" s="241">
        <f t="shared" ref="W37:AE37" si="115">W38+W39</f>
        <v>0</v>
      </c>
      <c r="X37" s="306">
        <f t="shared" si="115"/>
        <v>0</v>
      </c>
      <c r="Y37" s="242">
        <f t="shared" si="115"/>
        <v>0</v>
      </c>
      <c r="Z37" s="243">
        <f t="shared" si="115"/>
        <v>0</v>
      </c>
      <c r="AA37" s="243">
        <f t="shared" ref="AA37" si="116">AA38+AA39</f>
        <v>0</v>
      </c>
      <c r="AB37" s="243">
        <f t="shared" si="115"/>
        <v>0</v>
      </c>
      <c r="AC37" s="243">
        <f t="shared" si="115"/>
        <v>0</v>
      </c>
      <c r="AD37" s="243">
        <f t="shared" si="115"/>
        <v>0</v>
      </c>
      <c r="AE37" s="244">
        <f t="shared" si="115"/>
        <v>0</v>
      </c>
      <c r="AF37" s="264">
        <f t="shared" si="28"/>
        <v>0</v>
      </c>
      <c r="AG37" s="240">
        <f>AG38+AG39</f>
        <v>0</v>
      </c>
      <c r="AH37" s="243">
        <f>AH38+AH39</f>
        <v>0</v>
      </c>
      <c r="AI37" s="241">
        <f t="shared" ref="AI37:AQ37" si="117">AI38+AI39</f>
        <v>0</v>
      </c>
      <c r="AJ37" s="306">
        <f t="shared" si="117"/>
        <v>0</v>
      </c>
      <c r="AK37" s="242">
        <f t="shared" si="117"/>
        <v>0</v>
      </c>
      <c r="AL37" s="243">
        <f t="shared" si="117"/>
        <v>0</v>
      </c>
      <c r="AM37" s="243">
        <f t="shared" ref="AM37" si="118">AM38+AM39</f>
        <v>0</v>
      </c>
      <c r="AN37" s="243">
        <f t="shared" si="117"/>
        <v>0</v>
      </c>
      <c r="AO37" s="243">
        <f t="shared" si="117"/>
        <v>0</v>
      </c>
      <c r="AP37" s="243">
        <f t="shared" si="117"/>
        <v>0</v>
      </c>
      <c r="AQ37" s="244">
        <f t="shared" si="117"/>
        <v>0</v>
      </c>
      <c r="AR37" s="208"/>
      <c r="AS37" s="89">
        <v>423</v>
      </c>
      <c r="AT37" s="391">
        <f>SUMIFS($H$16:$H$163,$C$16:$C$163,$AS37)</f>
        <v>0</v>
      </c>
      <c r="AU37" s="391">
        <f>SUMIFS($T$16:$T$163,$C$16:$C$163,$AS37)</f>
        <v>0</v>
      </c>
      <c r="AV37" s="391">
        <f>SUMIFS($AF$16:$AF$163,$C$16:$C$163,$AS37)</f>
        <v>0</v>
      </c>
      <c r="AX37" s="192"/>
      <c r="AY37" s="192"/>
    </row>
    <row r="38" spans="1:136" s="72" customFormat="1" ht="15" x14ac:dyDescent="0.25">
      <c r="A38" s="232"/>
      <c r="B38" s="181"/>
      <c r="C38" s="181">
        <v>451</v>
      </c>
      <c r="D38" s="566" t="s">
        <v>87</v>
      </c>
      <c r="E38" s="566"/>
      <c r="F38" s="566"/>
      <c r="G38" s="566"/>
      <c r="H38" s="76">
        <f t="shared" si="15"/>
        <v>0</v>
      </c>
      <c r="I38" s="94"/>
      <c r="J38" s="94"/>
      <c r="K38" s="82"/>
      <c r="L38" s="305"/>
      <c r="M38" s="120"/>
      <c r="N38" s="81"/>
      <c r="O38" s="81"/>
      <c r="P38" s="81"/>
      <c r="Q38" s="81"/>
      <c r="R38" s="81"/>
      <c r="S38" s="184"/>
      <c r="T38" s="28">
        <f t="shared" si="17"/>
        <v>0</v>
      </c>
      <c r="U38" s="94"/>
      <c r="V38" s="81"/>
      <c r="W38" s="82"/>
      <c r="X38" s="305"/>
      <c r="Y38" s="120"/>
      <c r="Z38" s="81"/>
      <c r="AA38" s="81"/>
      <c r="AB38" s="81"/>
      <c r="AC38" s="81"/>
      <c r="AD38" s="81"/>
      <c r="AE38" s="184"/>
      <c r="AF38" s="109">
        <f t="shared" si="28"/>
        <v>0</v>
      </c>
      <c r="AG38" s="477">
        <f t="shared" ref="AG38:AG39" si="119">I38+U38</f>
        <v>0</v>
      </c>
      <c r="AH38" s="30">
        <f t="shared" ref="AH38:AH39" si="120">J38+V38</f>
        <v>0</v>
      </c>
      <c r="AI38" s="31">
        <f t="shared" ref="AI38:AI39" si="121">K38+W38</f>
        <v>0</v>
      </c>
      <c r="AJ38" s="329">
        <f t="shared" ref="AJ38:AJ39" si="122">L38+X38</f>
        <v>0</v>
      </c>
      <c r="AK38" s="292">
        <f t="shared" ref="AK38:AK39" si="123">M38+Y38</f>
        <v>0</v>
      </c>
      <c r="AL38" s="30">
        <f t="shared" ref="AL38:AL39" si="124">N38+Z38</f>
        <v>0</v>
      </c>
      <c r="AM38" s="30">
        <f t="shared" ref="AM38:AM39" si="125">O38+AA38</f>
        <v>0</v>
      </c>
      <c r="AN38" s="30">
        <f t="shared" ref="AN38:AN39" si="126">P38+AB38</f>
        <v>0</v>
      </c>
      <c r="AO38" s="30">
        <f t="shared" ref="AO38:AO39" si="127">Q38+AC38</f>
        <v>0</v>
      </c>
      <c r="AP38" s="30">
        <f t="shared" ref="AP38:AP39" si="128">R38+AD38</f>
        <v>0</v>
      </c>
      <c r="AQ38" s="127">
        <f t="shared" ref="AQ38" si="129">S38+AE38</f>
        <v>0</v>
      </c>
      <c r="AR38" s="208"/>
      <c r="AS38" s="89">
        <v>424</v>
      </c>
      <c r="AT38" s="391">
        <f>SUMIFS($H$16:$H$163,$C$16:$C$163,$AS38)</f>
        <v>45000</v>
      </c>
      <c r="AU38" s="391">
        <f>SUMIFS($T$16:$T$163,$C$16:$C$163,$AS38)</f>
        <v>0</v>
      </c>
      <c r="AV38" s="391">
        <f>SUMIFS($AF$16:$AF$163,$C$16:$C$163,$AS38)</f>
        <v>45000</v>
      </c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3.9" x14ac:dyDescent="0.3">
      <c r="A39" s="232"/>
      <c r="B39" s="181"/>
      <c r="C39" s="181">
        <v>452</v>
      </c>
      <c r="D39" s="566" t="s">
        <v>91</v>
      </c>
      <c r="E39" s="566"/>
      <c r="F39" s="566"/>
      <c r="G39" s="566"/>
      <c r="H39" s="76">
        <f t="shared" si="15"/>
        <v>0</v>
      </c>
      <c r="I39" s="94"/>
      <c r="J39" s="94"/>
      <c r="K39" s="82"/>
      <c r="L39" s="305"/>
      <c r="M39" s="120"/>
      <c r="N39" s="81"/>
      <c r="O39" s="81"/>
      <c r="P39" s="81"/>
      <c r="Q39" s="81"/>
      <c r="R39" s="81"/>
      <c r="S39" s="184"/>
      <c r="T39" s="28">
        <f t="shared" si="17"/>
        <v>0</v>
      </c>
      <c r="U39" s="94"/>
      <c r="V39" s="81"/>
      <c r="W39" s="82"/>
      <c r="X39" s="305"/>
      <c r="Y39" s="120"/>
      <c r="Z39" s="81"/>
      <c r="AA39" s="81"/>
      <c r="AB39" s="81"/>
      <c r="AC39" s="81"/>
      <c r="AD39" s="81"/>
      <c r="AE39" s="184"/>
      <c r="AF39" s="109">
        <f t="shared" si="28"/>
        <v>0</v>
      </c>
      <c r="AG39" s="477">
        <f t="shared" si="119"/>
        <v>0</v>
      </c>
      <c r="AH39" s="30">
        <f t="shared" si="120"/>
        <v>0</v>
      </c>
      <c r="AI39" s="31">
        <f t="shared" si="121"/>
        <v>0</v>
      </c>
      <c r="AJ39" s="329">
        <f t="shared" si="122"/>
        <v>0</v>
      </c>
      <c r="AK39" s="292">
        <f t="shared" si="123"/>
        <v>0</v>
      </c>
      <c r="AL39" s="30">
        <f t="shared" si="124"/>
        <v>0</v>
      </c>
      <c r="AM39" s="30">
        <f t="shared" si="125"/>
        <v>0</v>
      </c>
      <c r="AN39" s="30">
        <f t="shared" si="126"/>
        <v>0</v>
      </c>
      <c r="AO39" s="30">
        <f t="shared" si="127"/>
        <v>0</v>
      </c>
      <c r="AP39" s="30">
        <f t="shared" si="128"/>
        <v>0</v>
      </c>
      <c r="AQ39" s="127">
        <f>S39+AE39</f>
        <v>0</v>
      </c>
      <c r="AR39" s="208"/>
      <c r="AS39" s="89">
        <v>426</v>
      </c>
      <c r="AT39" s="391">
        <f>SUMIFS($H$16:$H$163,$C$16:$C$163,$AS39)</f>
        <v>0</v>
      </c>
      <c r="AU39" s="391">
        <f>SUMIFS($T$16:$T$163,$C$16:$C$163,$AS39)</f>
        <v>0</v>
      </c>
      <c r="AV39" s="391">
        <f>SUMIFS($AF$16:$AF$163,$C$16:$C$163,$AS39)</f>
        <v>0</v>
      </c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74" customFormat="1" ht="12.75" customHeight="1" x14ac:dyDescent="0.25">
      <c r="A40" s="279"/>
      <c r="B40" s="279"/>
      <c r="D40" s="270"/>
      <c r="E40" s="270"/>
      <c r="F40" s="270"/>
      <c r="G40" s="270"/>
      <c r="I40" s="575" t="s">
        <v>149</v>
      </c>
      <c r="J40" s="575"/>
      <c r="K40" s="575"/>
      <c r="L40" s="575"/>
      <c r="M40" s="575"/>
      <c r="N40" s="575"/>
      <c r="O40" s="575"/>
      <c r="P40" s="575"/>
      <c r="Q40" s="575"/>
      <c r="R40" s="575"/>
      <c r="S40" s="575"/>
      <c r="U40" s="575" t="s">
        <v>149</v>
      </c>
      <c r="V40" s="575"/>
      <c r="W40" s="575"/>
      <c r="X40" s="575"/>
      <c r="Y40" s="575"/>
      <c r="Z40" s="575"/>
      <c r="AA40" s="575"/>
      <c r="AB40" s="575"/>
      <c r="AC40" s="575"/>
      <c r="AD40" s="575"/>
      <c r="AE40" s="575"/>
      <c r="AF40" s="278"/>
      <c r="AG40" s="575" t="s">
        <v>149</v>
      </c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276"/>
      <c r="AS40" s="441"/>
      <c r="AT40" s="196"/>
      <c r="AU40" s="196"/>
      <c r="AV40" s="196"/>
      <c r="AW40" s="278"/>
      <c r="AX40" s="280"/>
      <c r="AY40" s="280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</row>
    <row r="41" spans="1:136" s="72" customFormat="1" ht="10.5" customHeight="1" x14ac:dyDescent="0.3">
      <c r="A41" s="207"/>
      <c r="B41" s="207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8"/>
      <c r="AS41" s="89">
        <v>451</v>
      </c>
      <c r="AT41" s="391">
        <f>SUMIFS($H$16:$H$163,$C$16:$C$163,$AS41)</f>
        <v>0</v>
      </c>
      <c r="AU41" s="391">
        <f>SUMIFS($T$16:$T$163,$C$16:$C$163,$AS41)</f>
        <v>0</v>
      </c>
      <c r="AV41" s="391">
        <f>SUMIFS($AF$16:$AF$163,$C$16:$C$163,$AS41)</f>
        <v>0</v>
      </c>
      <c r="AW41" s="89"/>
      <c r="AX41" s="126"/>
      <c r="AY41" s="126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3">
      <c r="A42" s="583" t="s">
        <v>153</v>
      </c>
      <c r="B42" s="584"/>
      <c r="C42" s="584"/>
      <c r="D42" s="573" t="s">
        <v>152</v>
      </c>
      <c r="E42" s="573"/>
      <c r="F42" s="573"/>
      <c r="G42" s="574"/>
      <c r="H42" s="83">
        <f>SUM(I42:S42)</f>
        <v>40365</v>
      </c>
      <c r="I42" s="84">
        <f>I43</f>
        <v>0</v>
      </c>
      <c r="J42" s="287">
        <f t="shared" ref="J42:S42" si="130">J43</f>
        <v>0</v>
      </c>
      <c r="K42" s="86">
        <f t="shared" si="130"/>
        <v>40365</v>
      </c>
      <c r="L42" s="303">
        <f t="shared" si="130"/>
        <v>0</v>
      </c>
      <c r="M42" s="122">
        <f t="shared" si="130"/>
        <v>0</v>
      </c>
      <c r="N42" s="85">
        <f t="shared" si="130"/>
        <v>0</v>
      </c>
      <c r="O42" s="85">
        <f t="shared" si="130"/>
        <v>0</v>
      </c>
      <c r="P42" s="85">
        <f t="shared" si="130"/>
        <v>0</v>
      </c>
      <c r="Q42" s="85">
        <f t="shared" si="130"/>
        <v>0</v>
      </c>
      <c r="R42" s="85">
        <f t="shared" si="130"/>
        <v>0</v>
      </c>
      <c r="S42" s="86">
        <f t="shared" si="130"/>
        <v>0</v>
      </c>
      <c r="T42" s="247">
        <f>SUM(U42:AE42)</f>
        <v>0</v>
      </c>
      <c r="U42" s="84">
        <f t="shared" ref="U42:AE42" si="131">U43</f>
        <v>0</v>
      </c>
      <c r="V42" s="287">
        <f t="shared" si="131"/>
        <v>0</v>
      </c>
      <c r="W42" s="86">
        <f t="shared" si="131"/>
        <v>0</v>
      </c>
      <c r="X42" s="303">
        <f t="shared" si="131"/>
        <v>0</v>
      </c>
      <c r="Y42" s="122">
        <f t="shared" si="131"/>
        <v>0</v>
      </c>
      <c r="Z42" s="85">
        <f t="shared" si="131"/>
        <v>0</v>
      </c>
      <c r="AA42" s="85">
        <f t="shared" si="131"/>
        <v>0</v>
      </c>
      <c r="AB42" s="85">
        <f t="shared" si="131"/>
        <v>0</v>
      </c>
      <c r="AC42" s="85">
        <f t="shared" si="131"/>
        <v>0</v>
      </c>
      <c r="AD42" s="85">
        <f t="shared" si="131"/>
        <v>0</v>
      </c>
      <c r="AE42" s="86">
        <f t="shared" si="131"/>
        <v>0</v>
      </c>
      <c r="AF42" s="263">
        <f>SUM(AG42:AQ42)</f>
        <v>40365</v>
      </c>
      <c r="AG42" s="471">
        <f t="shared" ref="AG42:AQ42" si="132">AG43</f>
        <v>0</v>
      </c>
      <c r="AH42" s="472">
        <f t="shared" si="132"/>
        <v>0</v>
      </c>
      <c r="AI42" s="473">
        <f t="shared" si="132"/>
        <v>40365</v>
      </c>
      <c r="AJ42" s="474">
        <f t="shared" si="132"/>
        <v>0</v>
      </c>
      <c r="AK42" s="475">
        <f t="shared" si="132"/>
        <v>0</v>
      </c>
      <c r="AL42" s="476">
        <f t="shared" si="132"/>
        <v>0</v>
      </c>
      <c r="AM42" s="476">
        <f t="shared" si="132"/>
        <v>0</v>
      </c>
      <c r="AN42" s="476">
        <f t="shared" si="132"/>
        <v>0</v>
      </c>
      <c r="AO42" s="476">
        <f t="shared" si="132"/>
        <v>0</v>
      </c>
      <c r="AP42" s="476">
        <f t="shared" si="132"/>
        <v>0</v>
      </c>
      <c r="AQ42" s="473">
        <f t="shared" si="132"/>
        <v>0</v>
      </c>
      <c r="AR42" s="208"/>
      <c r="AS42" s="89">
        <v>452</v>
      </c>
      <c r="AT42" s="391">
        <f>SUMIFS($H$16:$H$163,$C$16:$C$163,$AS42)</f>
        <v>0</v>
      </c>
      <c r="AU42" s="391">
        <f>SUMIFS($T$16:$T$163,$C$16:$C$163,$AS42)</f>
        <v>0</v>
      </c>
      <c r="AV42" s="391">
        <f>SUMIFS($AF$16:$AF$163,$C$16:$C$163,$AS42)</f>
        <v>0</v>
      </c>
      <c r="AW42" s="194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</row>
    <row r="43" spans="1:136" s="74" customFormat="1" ht="15.75" customHeight="1" x14ac:dyDescent="0.3">
      <c r="A43" s="439">
        <v>3</v>
      </c>
      <c r="B43" s="68"/>
      <c r="C43" s="90"/>
      <c r="D43" s="564" t="s">
        <v>16</v>
      </c>
      <c r="E43" s="564"/>
      <c r="F43" s="564"/>
      <c r="G43" s="565"/>
      <c r="H43" s="75">
        <f t="shared" ref="H43:H50" si="133">SUM(I43:S43)</f>
        <v>40365</v>
      </c>
      <c r="I43" s="77">
        <f>I44+I48</f>
        <v>0</v>
      </c>
      <c r="J43" s="61">
        <f t="shared" ref="J43:S43" si="134">J44+J48</f>
        <v>0</v>
      </c>
      <c r="K43" s="79">
        <f t="shared" si="134"/>
        <v>40365</v>
      </c>
      <c r="L43" s="304">
        <f t="shared" si="134"/>
        <v>0</v>
      </c>
      <c r="M43" s="95">
        <f t="shared" si="134"/>
        <v>0</v>
      </c>
      <c r="N43" s="78">
        <f t="shared" si="134"/>
        <v>0</v>
      </c>
      <c r="O43" s="78">
        <f t="shared" ref="O43" si="135">O44+O48</f>
        <v>0</v>
      </c>
      <c r="P43" s="78">
        <f t="shared" si="134"/>
        <v>0</v>
      </c>
      <c r="Q43" s="78">
        <f t="shared" si="134"/>
        <v>0</v>
      </c>
      <c r="R43" s="78">
        <f t="shared" si="134"/>
        <v>0</v>
      </c>
      <c r="S43" s="79">
        <f t="shared" si="134"/>
        <v>0</v>
      </c>
      <c r="T43" s="239">
        <f t="shared" ref="T43:T50" si="136">SUM(U43:AE43)</f>
        <v>0</v>
      </c>
      <c r="U43" s="77">
        <f t="shared" ref="U43:AE43" si="137">U44+U48</f>
        <v>0</v>
      </c>
      <c r="V43" s="61">
        <f t="shared" si="137"/>
        <v>0</v>
      </c>
      <c r="W43" s="79">
        <f t="shared" si="137"/>
        <v>0</v>
      </c>
      <c r="X43" s="304">
        <f t="shared" si="137"/>
        <v>0</v>
      </c>
      <c r="Y43" s="95">
        <f t="shared" si="137"/>
        <v>0</v>
      </c>
      <c r="Z43" s="78">
        <f t="shared" si="137"/>
        <v>0</v>
      </c>
      <c r="AA43" s="78">
        <f t="shared" ref="AA43" si="138">AA44+AA48</f>
        <v>0</v>
      </c>
      <c r="AB43" s="78">
        <f t="shared" si="137"/>
        <v>0</v>
      </c>
      <c r="AC43" s="78">
        <f t="shared" si="137"/>
        <v>0</v>
      </c>
      <c r="AD43" s="78">
        <f t="shared" si="137"/>
        <v>0</v>
      </c>
      <c r="AE43" s="79">
        <f t="shared" si="137"/>
        <v>0</v>
      </c>
      <c r="AF43" s="264">
        <f t="shared" ref="AF43:AF50" si="139">SUM(AG43:AQ43)</f>
        <v>40365</v>
      </c>
      <c r="AG43" s="318">
        <f t="shared" ref="AG43:AQ43" si="140">AG44+AG48</f>
        <v>0</v>
      </c>
      <c r="AH43" s="265">
        <f t="shared" si="140"/>
        <v>0</v>
      </c>
      <c r="AI43" s="241">
        <f t="shared" si="140"/>
        <v>40365</v>
      </c>
      <c r="AJ43" s="306">
        <f t="shared" si="140"/>
        <v>0</v>
      </c>
      <c r="AK43" s="242">
        <f t="shared" si="140"/>
        <v>0</v>
      </c>
      <c r="AL43" s="243">
        <f t="shared" si="140"/>
        <v>0</v>
      </c>
      <c r="AM43" s="243">
        <f t="shared" ref="AM43" si="141">AM44+AM48</f>
        <v>0</v>
      </c>
      <c r="AN43" s="243">
        <f t="shared" si="140"/>
        <v>0</v>
      </c>
      <c r="AO43" s="243">
        <f t="shared" si="140"/>
        <v>0</v>
      </c>
      <c r="AP43" s="243">
        <f t="shared" si="140"/>
        <v>0</v>
      </c>
      <c r="AQ43" s="241">
        <f t="shared" si="140"/>
        <v>0</v>
      </c>
      <c r="AR43" s="208"/>
      <c r="AS43" s="89"/>
      <c r="AT43" s="391"/>
      <c r="AU43" s="391"/>
      <c r="AV43" s="391"/>
      <c r="AW43" s="194"/>
      <c r="AX43" s="192"/>
      <c r="AY43" s="192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</row>
    <row r="44" spans="1:136" s="73" customFormat="1" ht="15.75" customHeight="1" x14ac:dyDescent="0.3">
      <c r="A44" s="562">
        <v>31</v>
      </c>
      <c r="B44" s="563"/>
      <c r="C44" s="90"/>
      <c r="D44" s="564" t="s">
        <v>0</v>
      </c>
      <c r="E44" s="564"/>
      <c r="F44" s="564"/>
      <c r="G44" s="565"/>
      <c r="H44" s="75">
        <f t="shared" si="133"/>
        <v>36195</v>
      </c>
      <c r="I44" s="77">
        <f>SUM(I45:I47)</f>
        <v>0</v>
      </c>
      <c r="J44" s="61">
        <f t="shared" ref="J44:S44" si="142">SUM(J45:J47)</f>
        <v>0</v>
      </c>
      <c r="K44" s="79">
        <f t="shared" si="142"/>
        <v>36195</v>
      </c>
      <c r="L44" s="304">
        <f t="shared" si="142"/>
        <v>0</v>
      </c>
      <c r="M44" s="95">
        <f t="shared" si="142"/>
        <v>0</v>
      </c>
      <c r="N44" s="78">
        <f t="shared" si="142"/>
        <v>0</v>
      </c>
      <c r="O44" s="78">
        <f t="shared" ref="O44" si="143">SUM(O45:O47)</f>
        <v>0</v>
      </c>
      <c r="P44" s="78">
        <f t="shared" si="142"/>
        <v>0</v>
      </c>
      <c r="Q44" s="78">
        <f t="shared" si="142"/>
        <v>0</v>
      </c>
      <c r="R44" s="78">
        <f t="shared" si="142"/>
        <v>0</v>
      </c>
      <c r="S44" s="231">
        <f t="shared" si="142"/>
        <v>0</v>
      </c>
      <c r="T44" s="250">
        <f t="shared" si="136"/>
        <v>0</v>
      </c>
      <c r="U44" s="77">
        <f t="shared" ref="U44:AE44" si="144">SUM(U45:U47)</f>
        <v>0</v>
      </c>
      <c r="V44" s="61">
        <f t="shared" si="144"/>
        <v>0</v>
      </c>
      <c r="W44" s="79">
        <f t="shared" si="144"/>
        <v>0</v>
      </c>
      <c r="X44" s="304">
        <f t="shared" si="144"/>
        <v>0</v>
      </c>
      <c r="Y44" s="95">
        <f t="shared" si="144"/>
        <v>0</v>
      </c>
      <c r="Z44" s="78">
        <f t="shared" si="144"/>
        <v>0</v>
      </c>
      <c r="AA44" s="78">
        <f t="shared" ref="AA44" si="145">SUM(AA45:AA47)</f>
        <v>0</v>
      </c>
      <c r="AB44" s="78">
        <f t="shared" si="144"/>
        <v>0</v>
      </c>
      <c r="AC44" s="78">
        <f t="shared" si="144"/>
        <v>0</v>
      </c>
      <c r="AD44" s="78">
        <f t="shared" si="144"/>
        <v>0</v>
      </c>
      <c r="AE44" s="231">
        <f t="shared" si="144"/>
        <v>0</v>
      </c>
      <c r="AF44" s="264">
        <f t="shared" si="139"/>
        <v>36195</v>
      </c>
      <c r="AG44" s="318">
        <f t="shared" ref="AG44:AQ44" si="146">SUM(AG45:AG47)</f>
        <v>0</v>
      </c>
      <c r="AH44" s="265">
        <f t="shared" si="146"/>
        <v>0</v>
      </c>
      <c r="AI44" s="241">
        <f t="shared" si="146"/>
        <v>36195</v>
      </c>
      <c r="AJ44" s="306">
        <f t="shared" si="146"/>
        <v>0</v>
      </c>
      <c r="AK44" s="242">
        <f t="shared" si="146"/>
        <v>0</v>
      </c>
      <c r="AL44" s="243">
        <f t="shared" si="146"/>
        <v>0</v>
      </c>
      <c r="AM44" s="243">
        <f t="shared" ref="AM44" si="147">SUM(AM45:AM47)</f>
        <v>0</v>
      </c>
      <c r="AN44" s="243">
        <f t="shared" si="146"/>
        <v>0</v>
      </c>
      <c r="AO44" s="243">
        <f t="shared" si="146"/>
        <v>0</v>
      </c>
      <c r="AP44" s="243">
        <f t="shared" si="146"/>
        <v>0</v>
      </c>
      <c r="AQ44" s="244">
        <f t="shared" si="146"/>
        <v>0</v>
      </c>
      <c r="AR44" s="208"/>
      <c r="AS44" s="89">
        <v>544</v>
      </c>
      <c r="AT44" s="447">
        <f>SUMIFS($H$16:$H$163,$C$16:$C$163,$AS44)</f>
        <v>0</v>
      </c>
      <c r="AU44" s="447">
        <f>SUMIFS($T$16:$T$163,$C$16:$C$163,$AS44)</f>
        <v>0</v>
      </c>
      <c r="AV44" s="447">
        <f>SUMIFS($AF$16:$AF$163,$C$16:$C$163,$AS44)</f>
        <v>0</v>
      </c>
      <c r="AW44" s="192"/>
      <c r="AX44" s="89"/>
      <c r="AY44" s="89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</row>
    <row r="45" spans="1:136" s="72" customFormat="1" ht="15.75" customHeight="1" x14ac:dyDescent="0.25">
      <c r="A45" s="232"/>
      <c r="B45" s="181"/>
      <c r="C45" s="181">
        <v>311</v>
      </c>
      <c r="D45" s="566" t="s">
        <v>1</v>
      </c>
      <c r="E45" s="566"/>
      <c r="F45" s="566"/>
      <c r="G45" s="566"/>
      <c r="H45" s="76">
        <f t="shared" si="133"/>
        <v>28750</v>
      </c>
      <c r="I45" s="80"/>
      <c r="J45" s="94"/>
      <c r="K45" s="82">
        <v>28750</v>
      </c>
      <c r="L45" s="305"/>
      <c r="M45" s="120"/>
      <c r="N45" s="81"/>
      <c r="O45" s="81"/>
      <c r="P45" s="81"/>
      <c r="Q45" s="81"/>
      <c r="R45" s="81"/>
      <c r="S45" s="82"/>
      <c r="T45" s="28">
        <f>SUM(U45:AE45)</f>
        <v>0</v>
      </c>
      <c r="U45" s="80"/>
      <c r="V45" s="94"/>
      <c r="W45" s="82"/>
      <c r="X45" s="305"/>
      <c r="Y45" s="120"/>
      <c r="Z45" s="81"/>
      <c r="AA45" s="81"/>
      <c r="AB45" s="81"/>
      <c r="AC45" s="81"/>
      <c r="AD45" s="81"/>
      <c r="AE45" s="82"/>
      <c r="AF45" s="109">
        <f t="shared" si="139"/>
        <v>28750</v>
      </c>
      <c r="AG45" s="29">
        <f t="shared" ref="AG45:AG47" si="148">I45+U45</f>
        <v>0</v>
      </c>
      <c r="AH45" s="92">
        <f t="shared" ref="AH45:AH47" si="149">J45+V45</f>
        <v>0</v>
      </c>
      <c r="AI45" s="31">
        <f t="shared" ref="AI45:AI47" si="150">K45+W45</f>
        <v>28750</v>
      </c>
      <c r="AJ45" s="329">
        <f t="shared" ref="AJ45:AJ47" si="151">L45+X45</f>
        <v>0</v>
      </c>
      <c r="AK45" s="292">
        <f t="shared" ref="AK45:AK47" si="152">M45+Y45</f>
        <v>0</v>
      </c>
      <c r="AL45" s="30">
        <f t="shared" ref="AL45:AL47" si="153">N45+Z45</f>
        <v>0</v>
      </c>
      <c r="AM45" s="30">
        <f t="shared" ref="AM45:AM47" si="154">O45+AA45</f>
        <v>0</v>
      </c>
      <c r="AN45" s="30">
        <f t="shared" ref="AN45:AN47" si="155">P45+AB45</f>
        <v>0</v>
      </c>
      <c r="AO45" s="30">
        <f t="shared" ref="AO45:AO47" si="156">Q45+AC45</f>
        <v>0</v>
      </c>
      <c r="AP45" s="30">
        <f t="shared" ref="AP45:AP47" si="157">R45+AD45</f>
        <v>0</v>
      </c>
      <c r="AQ45" s="31">
        <f t="shared" ref="AQ45:AQ47" si="158">S45+AE45</f>
        <v>0</v>
      </c>
      <c r="AR45" s="208"/>
      <c r="AS45" s="448">
        <v>545</v>
      </c>
      <c r="AT45" s="449">
        <f>SUMIFS($H$16:$H$163,$C$16:$C$163,$AS45)</f>
        <v>0</v>
      </c>
      <c r="AU45" s="449">
        <f>SUMIFS($T$16:$T$163,$C$16:$C$163,$AS45)</f>
        <v>0</v>
      </c>
      <c r="AV45" s="449">
        <f>SUMIFS($AF$16:$AF$163,$C$16:$C$163,$AS45)</f>
        <v>0</v>
      </c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3">
      <c r="A46" s="232"/>
      <c r="B46" s="181"/>
      <c r="C46" s="181">
        <v>312</v>
      </c>
      <c r="D46" s="566" t="s">
        <v>2</v>
      </c>
      <c r="E46" s="566"/>
      <c r="F46" s="566"/>
      <c r="G46" s="567"/>
      <c r="H46" s="76">
        <f t="shared" si="133"/>
        <v>2500</v>
      </c>
      <c r="I46" s="80"/>
      <c r="J46" s="94"/>
      <c r="K46" s="82">
        <v>2500</v>
      </c>
      <c r="L46" s="305"/>
      <c r="M46" s="120"/>
      <c r="N46" s="81"/>
      <c r="O46" s="81"/>
      <c r="P46" s="81"/>
      <c r="Q46" s="81"/>
      <c r="R46" s="81"/>
      <c r="S46" s="82"/>
      <c r="T46" s="28">
        <f t="shared" si="136"/>
        <v>0</v>
      </c>
      <c r="U46" s="80"/>
      <c r="V46" s="94"/>
      <c r="W46" s="82"/>
      <c r="X46" s="305"/>
      <c r="Y46" s="120"/>
      <c r="Z46" s="81"/>
      <c r="AA46" s="81"/>
      <c r="AB46" s="81"/>
      <c r="AC46" s="81"/>
      <c r="AD46" s="81"/>
      <c r="AE46" s="82"/>
      <c r="AF46" s="109">
        <f t="shared" si="139"/>
        <v>2500</v>
      </c>
      <c r="AG46" s="29">
        <f t="shared" si="148"/>
        <v>0</v>
      </c>
      <c r="AH46" s="92">
        <f t="shared" si="149"/>
        <v>0</v>
      </c>
      <c r="AI46" s="31">
        <f t="shared" si="150"/>
        <v>2500</v>
      </c>
      <c r="AJ46" s="329">
        <f t="shared" si="151"/>
        <v>0</v>
      </c>
      <c r="AK46" s="292">
        <f t="shared" si="152"/>
        <v>0</v>
      </c>
      <c r="AL46" s="30">
        <f t="shared" si="153"/>
        <v>0</v>
      </c>
      <c r="AM46" s="30">
        <f t="shared" si="154"/>
        <v>0</v>
      </c>
      <c r="AN46" s="30">
        <f t="shared" si="155"/>
        <v>0</v>
      </c>
      <c r="AO46" s="30">
        <f t="shared" si="156"/>
        <v>0</v>
      </c>
      <c r="AP46" s="30">
        <f t="shared" si="157"/>
        <v>0</v>
      </c>
      <c r="AQ46" s="31">
        <f t="shared" si="158"/>
        <v>0</v>
      </c>
      <c r="AR46" s="208"/>
      <c r="AS46" s="445" t="s">
        <v>133</v>
      </c>
      <c r="AT46" s="450">
        <f>SUM(AT18:AT45)</f>
        <v>3908165</v>
      </c>
      <c r="AU46" s="450">
        <f>SUM(AU18:AU45)</f>
        <v>39214</v>
      </c>
      <c r="AV46" s="450">
        <f>SUM(AV18:AV45)</f>
        <v>3947379</v>
      </c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32"/>
      <c r="B47" s="181"/>
      <c r="C47" s="181">
        <v>313</v>
      </c>
      <c r="D47" s="566" t="s">
        <v>3</v>
      </c>
      <c r="E47" s="566"/>
      <c r="F47" s="566"/>
      <c r="G47" s="566"/>
      <c r="H47" s="76">
        <f t="shared" si="133"/>
        <v>4945</v>
      </c>
      <c r="I47" s="80"/>
      <c r="J47" s="94"/>
      <c r="K47" s="82">
        <v>4945</v>
      </c>
      <c r="L47" s="305"/>
      <c r="M47" s="120"/>
      <c r="N47" s="81"/>
      <c r="O47" s="81"/>
      <c r="P47" s="81"/>
      <c r="Q47" s="81"/>
      <c r="R47" s="81"/>
      <c r="S47" s="82"/>
      <c r="T47" s="28">
        <f t="shared" si="136"/>
        <v>0</v>
      </c>
      <c r="U47" s="80"/>
      <c r="V47" s="94"/>
      <c r="W47" s="82"/>
      <c r="X47" s="305"/>
      <c r="Y47" s="120"/>
      <c r="Z47" s="81"/>
      <c r="AA47" s="81"/>
      <c r="AB47" s="81"/>
      <c r="AC47" s="81"/>
      <c r="AD47" s="81"/>
      <c r="AE47" s="82"/>
      <c r="AF47" s="109">
        <f t="shared" si="139"/>
        <v>4945</v>
      </c>
      <c r="AG47" s="29">
        <f t="shared" si="148"/>
        <v>0</v>
      </c>
      <c r="AH47" s="92">
        <f t="shared" si="149"/>
        <v>0</v>
      </c>
      <c r="AI47" s="31">
        <f t="shared" si="150"/>
        <v>4945</v>
      </c>
      <c r="AJ47" s="329">
        <f t="shared" si="151"/>
        <v>0</v>
      </c>
      <c r="AK47" s="292">
        <f t="shared" si="152"/>
        <v>0</v>
      </c>
      <c r="AL47" s="30">
        <f t="shared" si="153"/>
        <v>0</v>
      </c>
      <c r="AM47" s="30">
        <f t="shared" si="154"/>
        <v>0</v>
      </c>
      <c r="AN47" s="30">
        <f t="shared" si="155"/>
        <v>0</v>
      </c>
      <c r="AO47" s="30">
        <f t="shared" si="156"/>
        <v>0</v>
      </c>
      <c r="AP47" s="30">
        <f t="shared" si="157"/>
        <v>0</v>
      </c>
      <c r="AQ47" s="31">
        <f t="shared" si="158"/>
        <v>0</v>
      </c>
      <c r="AR47" s="208"/>
      <c r="AS47" s="208"/>
      <c r="AT47" s="89"/>
      <c r="AU47" s="89"/>
      <c r="AV47" s="89"/>
      <c r="AW47" s="89"/>
      <c r="AX47" s="192"/>
      <c r="AY47" s="192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3">
      <c r="A48" s="562">
        <v>32</v>
      </c>
      <c r="B48" s="563"/>
      <c r="C48" s="90"/>
      <c r="D48" s="564" t="s">
        <v>4</v>
      </c>
      <c r="E48" s="564"/>
      <c r="F48" s="564"/>
      <c r="G48" s="565"/>
      <c r="H48" s="75">
        <f t="shared" si="133"/>
        <v>4170</v>
      </c>
      <c r="I48" s="77">
        <f>SUM(I49:I52)</f>
        <v>0</v>
      </c>
      <c r="J48" s="61">
        <f>SUM(J49:J52)</f>
        <v>0</v>
      </c>
      <c r="K48" s="79">
        <f t="shared" ref="K48:S48" si="159">SUM(K49:K52)</f>
        <v>4170</v>
      </c>
      <c r="L48" s="304">
        <f t="shared" si="159"/>
        <v>0</v>
      </c>
      <c r="M48" s="95">
        <f t="shared" si="159"/>
        <v>0</v>
      </c>
      <c r="N48" s="78">
        <f t="shared" si="159"/>
        <v>0</v>
      </c>
      <c r="O48" s="78">
        <f t="shared" ref="O48" si="160">SUM(O49:O52)</f>
        <v>0</v>
      </c>
      <c r="P48" s="78">
        <f t="shared" si="159"/>
        <v>0</v>
      </c>
      <c r="Q48" s="78">
        <f t="shared" si="159"/>
        <v>0</v>
      </c>
      <c r="R48" s="78">
        <f t="shared" si="159"/>
        <v>0</v>
      </c>
      <c r="S48" s="79">
        <f t="shared" si="159"/>
        <v>0</v>
      </c>
      <c r="T48" s="239">
        <f t="shared" si="136"/>
        <v>0</v>
      </c>
      <c r="U48" s="77">
        <f t="shared" ref="U48:AE48" si="161">SUM(U49:U52)</f>
        <v>0</v>
      </c>
      <c r="V48" s="61">
        <f t="shared" si="161"/>
        <v>0</v>
      </c>
      <c r="W48" s="79">
        <f t="shared" si="161"/>
        <v>0</v>
      </c>
      <c r="X48" s="304">
        <f t="shared" si="161"/>
        <v>0</v>
      </c>
      <c r="Y48" s="95">
        <f t="shared" si="161"/>
        <v>0</v>
      </c>
      <c r="Z48" s="78">
        <f t="shared" si="161"/>
        <v>0</v>
      </c>
      <c r="AA48" s="78">
        <f t="shared" ref="AA48" si="162">SUM(AA49:AA52)</f>
        <v>0</v>
      </c>
      <c r="AB48" s="78">
        <f t="shared" si="161"/>
        <v>0</v>
      </c>
      <c r="AC48" s="78">
        <f t="shared" si="161"/>
        <v>0</v>
      </c>
      <c r="AD48" s="78">
        <f t="shared" si="161"/>
        <v>0</v>
      </c>
      <c r="AE48" s="79">
        <f t="shared" si="161"/>
        <v>0</v>
      </c>
      <c r="AF48" s="264">
        <f t="shared" si="139"/>
        <v>4170</v>
      </c>
      <c r="AG48" s="318">
        <f t="shared" ref="AG48:AQ48" si="163">SUM(AG49:AG52)</f>
        <v>0</v>
      </c>
      <c r="AH48" s="265">
        <f t="shared" si="163"/>
        <v>0</v>
      </c>
      <c r="AI48" s="241">
        <f t="shared" si="163"/>
        <v>4170</v>
      </c>
      <c r="AJ48" s="306">
        <f t="shared" si="163"/>
        <v>0</v>
      </c>
      <c r="AK48" s="242">
        <f t="shared" si="163"/>
        <v>0</v>
      </c>
      <c r="AL48" s="243">
        <f t="shared" si="163"/>
        <v>0</v>
      </c>
      <c r="AM48" s="243">
        <f t="shared" ref="AM48" si="164">SUM(AM49:AM52)</f>
        <v>0</v>
      </c>
      <c r="AN48" s="243">
        <f t="shared" si="163"/>
        <v>0</v>
      </c>
      <c r="AO48" s="243">
        <f t="shared" si="163"/>
        <v>0</v>
      </c>
      <c r="AP48" s="243">
        <f t="shared" si="163"/>
        <v>0</v>
      </c>
      <c r="AQ48" s="241">
        <f t="shared" si="163"/>
        <v>0</v>
      </c>
      <c r="AR48" s="208"/>
      <c r="AS48" s="208"/>
      <c r="AT48" s="192"/>
      <c r="AU48" s="192"/>
      <c r="AV48" s="192"/>
      <c r="AW48" s="192"/>
      <c r="AX48" s="89"/>
      <c r="AY48" s="89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</row>
    <row r="49" spans="1:136" s="72" customFormat="1" ht="15.75" customHeight="1" x14ac:dyDescent="0.25">
      <c r="A49" s="232"/>
      <c r="B49" s="181"/>
      <c r="C49" s="181">
        <v>321</v>
      </c>
      <c r="D49" s="566" t="s">
        <v>5</v>
      </c>
      <c r="E49" s="566"/>
      <c r="F49" s="566"/>
      <c r="G49" s="566"/>
      <c r="H49" s="76">
        <f t="shared" si="133"/>
        <v>4170</v>
      </c>
      <c r="I49" s="80"/>
      <c r="J49" s="94"/>
      <c r="K49" s="82">
        <v>4170</v>
      </c>
      <c r="L49" s="305"/>
      <c r="M49" s="120"/>
      <c r="N49" s="81"/>
      <c r="O49" s="81"/>
      <c r="P49" s="81"/>
      <c r="Q49" s="81"/>
      <c r="R49" s="81"/>
      <c r="S49" s="82"/>
      <c r="T49" s="28">
        <f t="shared" si="136"/>
        <v>0</v>
      </c>
      <c r="U49" s="80"/>
      <c r="V49" s="94"/>
      <c r="W49" s="82"/>
      <c r="X49" s="305"/>
      <c r="Y49" s="120"/>
      <c r="Z49" s="81"/>
      <c r="AA49" s="81"/>
      <c r="AB49" s="81"/>
      <c r="AC49" s="81"/>
      <c r="AD49" s="81"/>
      <c r="AE49" s="82"/>
      <c r="AF49" s="109">
        <f t="shared" si="139"/>
        <v>4170</v>
      </c>
      <c r="AG49" s="29">
        <f t="shared" ref="AG49:AG52" si="165">I49+U49</f>
        <v>0</v>
      </c>
      <c r="AH49" s="92">
        <f t="shared" ref="AH49:AH52" si="166">J49+V49</f>
        <v>0</v>
      </c>
      <c r="AI49" s="31">
        <f t="shared" ref="AI49:AI52" si="167">K49+W49</f>
        <v>4170</v>
      </c>
      <c r="AJ49" s="329">
        <f t="shared" ref="AJ49:AJ52" si="168">L49+X49</f>
        <v>0</v>
      </c>
      <c r="AK49" s="292">
        <f t="shared" ref="AK49:AK52" si="169">M49+Y49</f>
        <v>0</v>
      </c>
      <c r="AL49" s="30">
        <f t="shared" ref="AL49:AL52" si="170">N49+Z49</f>
        <v>0</v>
      </c>
      <c r="AM49" s="30">
        <f t="shared" ref="AM49:AM52" si="171">O49+AA49</f>
        <v>0</v>
      </c>
      <c r="AN49" s="30">
        <f t="shared" ref="AN49:AN52" si="172">P49+AB49</f>
        <v>0</v>
      </c>
      <c r="AO49" s="30">
        <f t="shared" ref="AO49:AO52" si="173">Q49+AC49</f>
        <v>0</v>
      </c>
      <c r="AP49" s="30">
        <f t="shared" ref="AP49:AP52" si="174">R49+AD49</f>
        <v>0</v>
      </c>
      <c r="AQ49" s="31">
        <f t="shared" ref="AQ49:AQ52" si="175">S49+AE49</f>
        <v>0</v>
      </c>
      <c r="AR49" s="208"/>
      <c r="AS49" s="208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32"/>
      <c r="B50" s="181"/>
      <c r="C50" s="181">
        <v>322</v>
      </c>
      <c r="D50" s="566" t="s">
        <v>6</v>
      </c>
      <c r="E50" s="566"/>
      <c r="F50" s="566"/>
      <c r="G50" s="566"/>
      <c r="H50" s="76">
        <f t="shared" si="133"/>
        <v>0</v>
      </c>
      <c r="I50" s="80"/>
      <c r="J50" s="94"/>
      <c r="K50" s="82"/>
      <c r="L50" s="305"/>
      <c r="M50" s="120"/>
      <c r="N50" s="81"/>
      <c r="O50" s="81"/>
      <c r="P50" s="81"/>
      <c r="Q50" s="81"/>
      <c r="R50" s="81"/>
      <c r="S50" s="82"/>
      <c r="T50" s="28">
        <f t="shared" si="136"/>
        <v>0</v>
      </c>
      <c r="U50" s="80"/>
      <c r="V50" s="94"/>
      <c r="W50" s="82"/>
      <c r="X50" s="305"/>
      <c r="Y50" s="120"/>
      <c r="Z50" s="81"/>
      <c r="AA50" s="81"/>
      <c r="AB50" s="81"/>
      <c r="AC50" s="81"/>
      <c r="AD50" s="81"/>
      <c r="AE50" s="82"/>
      <c r="AF50" s="109">
        <f t="shared" si="139"/>
        <v>0</v>
      </c>
      <c r="AG50" s="29">
        <f t="shared" si="165"/>
        <v>0</v>
      </c>
      <c r="AH50" s="92">
        <f t="shared" si="166"/>
        <v>0</v>
      </c>
      <c r="AI50" s="31">
        <f t="shared" si="167"/>
        <v>0</v>
      </c>
      <c r="AJ50" s="329">
        <f t="shared" si="168"/>
        <v>0</v>
      </c>
      <c r="AK50" s="292">
        <f t="shared" si="169"/>
        <v>0</v>
      </c>
      <c r="AL50" s="30">
        <f t="shared" si="170"/>
        <v>0</v>
      </c>
      <c r="AM50" s="30">
        <f t="shared" si="171"/>
        <v>0</v>
      </c>
      <c r="AN50" s="30">
        <f t="shared" si="172"/>
        <v>0</v>
      </c>
      <c r="AO50" s="30">
        <f t="shared" si="173"/>
        <v>0</v>
      </c>
      <c r="AP50" s="30">
        <f t="shared" si="174"/>
        <v>0</v>
      </c>
      <c r="AQ50" s="31">
        <f t="shared" si="175"/>
        <v>0</v>
      </c>
      <c r="AR50" s="208"/>
      <c r="AS50" s="20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3">
      <c r="A51" s="232"/>
      <c r="B51" s="181"/>
      <c r="C51" s="181">
        <v>323</v>
      </c>
      <c r="D51" s="566" t="s">
        <v>7</v>
      </c>
      <c r="E51" s="566"/>
      <c r="F51" s="566"/>
      <c r="G51" s="566"/>
      <c r="H51" s="76">
        <f>SUM(I51:S51)</f>
        <v>0</v>
      </c>
      <c r="I51" s="80"/>
      <c r="J51" s="94"/>
      <c r="K51" s="82"/>
      <c r="L51" s="305"/>
      <c r="M51" s="120"/>
      <c r="N51" s="81"/>
      <c r="O51" s="81"/>
      <c r="P51" s="81"/>
      <c r="Q51" s="81"/>
      <c r="R51" s="81"/>
      <c r="S51" s="82"/>
      <c r="T51" s="28">
        <f>SUM(U51:AE51)</f>
        <v>0</v>
      </c>
      <c r="U51" s="80"/>
      <c r="V51" s="94"/>
      <c r="W51" s="82"/>
      <c r="X51" s="305"/>
      <c r="Y51" s="120"/>
      <c r="Z51" s="81"/>
      <c r="AA51" s="81"/>
      <c r="AB51" s="81"/>
      <c r="AC51" s="81"/>
      <c r="AD51" s="81"/>
      <c r="AE51" s="82"/>
      <c r="AF51" s="109">
        <f>SUM(AG51:AQ51)</f>
        <v>0</v>
      </c>
      <c r="AG51" s="29">
        <f t="shared" si="165"/>
        <v>0</v>
      </c>
      <c r="AH51" s="92">
        <f t="shared" si="166"/>
        <v>0</v>
      </c>
      <c r="AI51" s="31">
        <f t="shared" si="167"/>
        <v>0</v>
      </c>
      <c r="AJ51" s="329">
        <f t="shared" si="168"/>
        <v>0</v>
      </c>
      <c r="AK51" s="292">
        <f t="shared" si="169"/>
        <v>0</v>
      </c>
      <c r="AL51" s="30">
        <f t="shared" si="170"/>
        <v>0</v>
      </c>
      <c r="AM51" s="30">
        <f t="shared" si="171"/>
        <v>0</v>
      </c>
      <c r="AN51" s="30">
        <f t="shared" si="172"/>
        <v>0</v>
      </c>
      <c r="AO51" s="30">
        <f t="shared" si="173"/>
        <v>0</v>
      </c>
      <c r="AP51" s="30">
        <f t="shared" si="174"/>
        <v>0</v>
      </c>
      <c r="AQ51" s="31">
        <f t="shared" si="175"/>
        <v>0</v>
      </c>
      <c r="AR51" s="208"/>
      <c r="AS51" s="208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3">
      <c r="A52" s="232"/>
      <c r="B52" s="181"/>
      <c r="C52" s="181">
        <v>329</v>
      </c>
      <c r="D52" s="566" t="s">
        <v>8</v>
      </c>
      <c r="E52" s="566"/>
      <c r="F52" s="566"/>
      <c r="G52" s="567"/>
      <c r="H52" s="76">
        <f t="shared" ref="H52" si="176">SUM(I52:S52)</f>
        <v>0</v>
      </c>
      <c r="I52" s="80"/>
      <c r="J52" s="94"/>
      <c r="K52" s="82"/>
      <c r="L52" s="305"/>
      <c r="M52" s="120"/>
      <c r="N52" s="81"/>
      <c r="O52" s="81"/>
      <c r="P52" s="81"/>
      <c r="Q52" s="81"/>
      <c r="R52" s="81"/>
      <c r="S52" s="82"/>
      <c r="T52" s="28">
        <f t="shared" ref="T52" si="177">SUM(U52:AE52)</f>
        <v>0</v>
      </c>
      <c r="U52" s="80"/>
      <c r="V52" s="94"/>
      <c r="W52" s="82"/>
      <c r="X52" s="305"/>
      <c r="Y52" s="120"/>
      <c r="Z52" s="81"/>
      <c r="AA52" s="81"/>
      <c r="AB52" s="81"/>
      <c r="AC52" s="81"/>
      <c r="AD52" s="81"/>
      <c r="AE52" s="82"/>
      <c r="AF52" s="109">
        <f t="shared" ref="AF52" si="178">SUM(AG52:AQ52)</f>
        <v>0</v>
      </c>
      <c r="AG52" s="29">
        <f t="shared" si="165"/>
        <v>0</v>
      </c>
      <c r="AH52" s="92">
        <f t="shared" si="166"/>
        <v>0</v>
      </c>
      <c r="AI52" s="31">
        <f t="shared" si="167"/>
        <v>0</v>
      </c>
      <c r="AJ52" s="329">
        <f t="shared" si="168"/>
        <v>0</v>
      </c>
      <c r="AK52" s="292">
        <f t="shared" si="169"/>
        <v>0</v>
      </c>
      <c r="AL52" s="30">
        <f t="shared" si="170"/>
        <v>0</v>
      </c>
      <c r="AM52" s="30">
        <f t="shared" si="171"/>
        <v>0</v>
      </c>
      <c r="AN52" s="30">
        <f t="shared" si="172"/>
        <v>0</v>
      </c>
      <c r="AO52" s="30">
        <f t="shared" si="173"/>
        <v>0</v>
      </c>
      <c r="AP52" s="30">
        <f t="shared" si="174"/>
        <v>0</v>
      </c>
      <c r="AQ52" s="31">
        <f t="shared" si="175"/>
        <v>0</v>
      </c>
      <c r="AR52" s="208"/>
      <c r="AS52" s="208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3">
      <c r="A53" s="281"/>
      <c r="B53" s="281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8"/>
      <c r="AS53" s="314"/>
      <c r="AT53" s="108"/>
      <c r="AU53" s="108"/>
      <c r="AV53" s="108"/>
      <c r="AW53" s="89"/>
      <c r="AX53" s="126"/>
      <c r="AY53" s="126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0" customFormat="1" ht="27" customHeight="1" x14ac:dyDescent="0.3">
      <c r="A54" s="601" t="s">
        <v>122</v>
      </c>
      <c r="B54" s="602"/>
      <c r="C54" s="602"/>
      <c r="D54" s="599" t="s">
        <v>123</v>
      </c>
      <c r="E54" s="599"/>
      <c r="F54" s="599"/>
      <c r="G54" s="600"/>
      <c r="H54" s="97">
        <f>SUM(I54:S54)</f>
        <v>45000</v>
      </c>
      <c r="I54" s="98">
        <f t="shared" ref="I54:S54" si="179">I55+I75+I87+I99+I108</f>
        <v>45000</v>
      </c>
      <c r="J54" s="286">
        <f t="shared" si="179"/>
        <v>0</v>
      </c>
      <c r="K54" s="124">
        <f t="shared" si="179"/>
        <v>0</v>
      </c>
      <c r="L54" s="302">
        <f t="shared" si="179"/>
        <v>0</v>
      </c>
      <c r="M54" s="121">
        <f t="shared" si="179"/>
        <v>0</v>
      </c>
      <c r="N54" s="99">
        <f t="shared" si="179"/>
        <v>0</v>
      </c>
      <c r="O54" s="99">
        <f t="shared" si="179"/>
        <v>0</v>
      </c>
      <c r="P54" s="99">
        <f t="shared" si="179"/>
        <v>0</v>
      </c>
      <c r="Q54" s="99">
        <f t="shared" si="179"/>
        <v>0</v>
      </c>
      <c r="R54" s="99">
        <f t="shared" si="179"/>
        <v>0</v>
      </c>
      <c r="S54" s="124">
        <f t="shared" si="179"/>
        <v>0</v>
      </c>
      <c r="T54" s="248">
        <f>SUM(U54:AE54)</f>
        <v>45000</v>
      </c>
      <c r="U54" s="98">
        <f t="shared" ref="U54:AE54" si="180">U55+U75+U87+U99+U108</f>
        <v>0</v>
      </c>
      <c r="V54" s="286">
        <f t="shared" si="180"/>
        <v>0</v>
      </c>
      <c r="W54" s="124">
        <f t="shared" si="180"/>
        <v>0</v>
      </c>
      <c r="X54" s="302">
        <f t="shared" si="180"/>
        <v>0</v>
      </c>
      <c r="Y54" s="121">
        <f t="shared" si="180"/>
        <v>0</v>
      </c>
      <c r="Z54" s="99">
        <f t="shared" si="180"/>
        <v>0</v>
      </c>
      <c r="AA54" s="99">
        <f t="shared" si="180"/>
        <v>0</v>
      </c>
      <c r="AB54" s="99">
        <f t="shared" si="180"/>
        <v>45000</v>
      </c>
      <c r="AC54" s="99">
        <f t="shared" si="180"/>
        <v>0</v>
      </c>
      <c r="AD54" s="99">
        <f t="shared" si="180"/>
        <v>0</v>
      </c>
      <c r="AE54" s="124">
        <f t="shared" si="180"/>
        <v>0</v>
      </c>
      <c r="AF54" s="262">
        <f>SUM(AG54:AQ54)</f>
        <v>90000</v>
      </c>
      <c r="AG54" s="465">
        <f t="shared" ref="AG54:AQ54" si="181">AG55+AG75+AG87+AG99+AG108</f>
        <v>45000</v>
      </c>
      <c r="AH54" s="466">
        <f t="shared" si="181"/>
        <v>0</v>
      </c>
      <c r="AI54" s="467">
        <f t="shared" si="181"/>
        <v>0</v>
      </c>
      <c r="AJ54" s="468">
        <f t="shared" si="181"/>
        <v>0</v>
      </c>
      <c r="AK54" s="469">
        <f t="shared" si="181"/>
        <v>0</v>
      </c>
      <c r="AL54" s="470">
        <f t="shared" si="181"/>
        <v>0</v>
      </c>
      <c r="AM54" s="470">
        <f t="shared" si="181"/>
        <v>0</v>
      </c>
      <c r="AN54" s="470">
        <f t="shared" si="181"/>
        <v>45000</v>
      </c>
      <c r="AO54" s="470">
        <f t="shared" si="181"/>
        <v>0</v>
      </c>
      <c r="AP54" s="470">
        <f t="shared" si="181"/>
        <v>0</v>
      </c>
      <c r="AQ54" s="467">
        <f t="shared" si="181"/>
        <v>0</v>
      </c>
      <c r="AR54" s="208"/>
      <c r="AS54" s="208"/>
      <c r="AT54" s="193"/>
      <c r="AU54" s="193"/>
      <c r="AV54" s="193"/>
      <c r="AW54" s="193"/>
      <c r="AX54" s="192"/>
      <c r="AY54" s="192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</row>
    <row r="55" spans="1:136" s="74" customFormat="1" ht="25.9" customHeight="1" x14ac:dyDescent="0.25">
      <c r="A55" s="583" t="s">
        <v>65</v>
      </c>
      <c r="B55" s="584"/>
      <c r="C55" s="584"/>
      <c r="D55" s="573" t="s">
        <v>129</v>
      </c>
      <c r="E55" s="573"/>
      <c r="F55" s="573"/>
      <c r="G55" s="574"/>
      <c r="H55" s="83">
        <f>SUM(I55:S55)</f>
        <v>45000</v>
      </c>
      <c r="I55" s="84">
        <f t="shared" ref="I55:S55" si="182">I56+I65</f>
        <v>45000</v>
      </c>
      <c r="J55" s="287">
        <f t="shared" ref="J55" si="183">J56+J65</f>
        <v>0</v>
      </c>
      <c r="K55" s="86">
        <f t="shared" si="182"/>
        <v>0</v>
      </c>
      <c r="L55" s="303">
        <f t="shared" si="182"/>
        <v>0</v>
      </c>
      <c r="M55" s="122">
        <f t="shared" si="182"/>
        <v>0</v>
      </c>
      <c r="N55" s="85">
        <f t="shared" si="182"/>
        <v>0</v>
      </c>
      <c r="O55" s="85">
        <f t="shared" ref="O55" si="184">O56+O65</f>
        <v>0</v>
      </c>
      <c r="P55" s="85">
        <f t="shared" si="182"/>
        <v>0</v>
      </c>
      <c r="Q55" s="85">
        <f t="shared" si="182"/>
        <v>0</v>
      </c>
      <c r="R55" s="85">
        <f t="shared" si="182"/>
        <v>0</v>
      </c>
      <c r="S55" s="86">
        <f t="shared" si="182"/>
        <v>0</v>
      </c>
      <c r="T55" s="247">
        <f>SUM(U55:AE55)</f>
        <v>45000</v>
      </c>
      <c r="U55" s="84">
        <f t="shared" ref="U55:AE55" si="185">U56+U65</f>
        <v>0</v>
      </c>
      <c r="V55" s="287">
        <f t="shared" ref="V55" si="186">V56+V65</f>
        <v>0</v>
      </c>
      <c r="W55" s="86">
        <f t="shared" si="185"/>
        <v>0</v>
      </c>
      <c r="X55" s="303">
        <f t="shared" si="185"/>
        <v>0</v>
      </c>
      <c r="Y55" s="122">
        <f t="shared" si="185"/>
        <v>0</v>
      </c>
      <c r="Z55" s="85">
        <f t="shared" si="185"/>
        <v>0</v>
      </c>
      <c r="AA55" s="85">
        <f t="shared" ref="AA55" si="187">AA56+AA65</f>
        <v>0</v>
      </c>
      <c r="AB55" s="85">
        <f t="shared" si="185"/>
        <v>45000</v>
      </c>
      <c r="AC55" s="85">
        <f t="shared" si="185"/>
        <v>0</v>
      </c>
      <c r="AD55" s="85">
        <f t="shared" si="185"/>
        <v>0</v>
      </c>
      <c r="AE55" s="86">
        <f t="shared" si="185"/>
        <v>0</v>
      </c>
      <c r="AF55" s="263">
        <f>SUM(AG55:AQ55)</f>
        <v>90000</v>
      </c>
      <c r="AG55" s="471">
        <f t="shared" ref="AG55:AQ55" si="188">AG56+AG65</f>
        <v>45000</v>
      </c>
      <c r="AH55" s="472">
        <f t="shared" ref="AH55" si="189">AH56+AH65</f>
        <v>0</v>
      </c>
      <c r="AI55" s="473">
        <f t="shared" si="188"/>
        <v>0</v>
      </c>
      <c r="AJ55" s="474">
        <f t="shared" si="188"/>
        <v>0</v>
      </c>
      <c r="AK55" s="475">
        <f t="shared" si="188"/>
        <v>0</v>
      </c>
      <c r="AL55" s="476">
        <f t="shared" si="188"/>
        <v>0</v>
      </c>
      <c r="AM55" s="476">
        <f t="shared" ref="AM55" si="190">AM56+AM65</f>
        <v>0</v>
      </c>
      <c r="AN55" s="476">
        <f t="shared" si="188"/>
        <v>45000</v>
      </c>
      <c r="AO55" s="476">
        <f t="shared" si="188"/>
        <v>0</v>
      </c>
      <c r="AP55" s="476">
        <f t="shared" si="188"/>
        <v>0</v>
      </c>
      <c r="AQ55" s="473">
        <f t="shared" si="188"/>
        <v>0</v>
      </c>
      <c r="AR55" s="208"/>
      <c r="AS55" s="208"/>
      <c r="AT55" s="193"/>
      <c r="AU55" s="193"/>
      <c r="AV55" s="193"/>
      <c r="AW55" s="194"/>
      <c r="AX55" s="89"/>
      <c r="AY55" s="89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</row>
    <row r="56" spans="1:136" s="74" customFormat="1" ht="15.75" customHeight="1" x14ac:dyDescent="0.3">
      <c r="A56" s="439">
        <v>3</v>
      </c>
      <c r="B56" s="68"/>
      <c r="C56" s="90"/>
      <c r="D56" s="564" t="s">
        <v>16</v>
      </c>
      <c r="E56" s="564"/>
      <c r="F56" s="564"/>
      <c r="G56" s="565"/>
      <c r="H56" s="75">
        <f t="shared" ref="H56:H59" si="191">SUM(I56:S56)</f>
        <v>0</v>
      </c>
      <c r="I56" s="77">
        <f>I57+I63</f>
        <v>0</v>
      </c>
      <c r="J56" s="61">
        <f>J57+J63</f>
        <v>0</v>
      </c>
      <c r="K56" s="79">
        <f>K57+K63</f>
        <v>0</v>
      </c>
      <c r="L56" s="304">
        <f t="shared" ref="L56:S56" si="192">L57+L63</f>
        <v>0</v>
      </c>
      <c r="M56" s="95">
        <f t="shared" si="192"/>
        <v>0</v>
      </c>
      <c r="N56" s="78">
        <f t="shared" si="192"/>
        <v>0</v>
      </c>
      <c r="O56" s="78">
        <f t="shared" ref="O56" si="193">O57+O63</f>
        <v>0</v>
      </c>
      <c r="P56" s="78">
        <f t="shared" si="192"/>
        <v>0</v>
      </c>
      <c r="Q56" s="78">
        <f t="shared" si="192"/>
        <v>0</v>
      </c>
      <c r="R56" s="78">
        <f t="shared" si="192"/>
        <v>0</v>
      </c>
      <c r="S56" s="79">
        <f t="shared" si="192"/>
        <v>0</v>
      </c>
      <c r="T56" s="239">
        <f t="shared" ref="T56:T59" si="194">SUM(U56:AE56)</f>
        <v>0</v>
      </c>
      <c r="U56" s="77">
        <f t="shared" ref="U56:AE56" si="195">U57+U63</f>
        <v>0</v>
      </c>
      <c r="V56" s="61">
        <f t="shared" ref="V56" si="196">V57+V63</f>
        <v>0</v>
      </c>
      <c r="W56" s="79">
        <f t="shared" si="195"/>
        <v>0</v>
      </c>
      <c r="X56" s="304">
        <f t="shared" si="195"/>
        <v>0</v>
      </c>
      <c r="Y56" s="95">
        <f t="shared" si="195"/>
        <v>0</v>
      </c>
      <c r="Z56" s="78">
        <f t="shared" si="195"/>
        <v>0</v>
      </c>
      <c r="AA56" s="78">
        <f t="shared" ref="AA56" si="197">AA57+AA63</f>
        <v>0</v>
      </c>
      <c r="AB56" s="78">
        <f t="shared" si="195"/>
        <v>0</v>
      </c>
      <c r="AC56" s="78">
        <f t="shared" si="195"/>
        <v>0</v>
      </c>
      <c r="AD56" s="78">
        <f t="shared" si="195"/>
        <v>0</v>
      </c>
      <c r="AE56" s="79">
        <f t="shared" si="195"/>
        <v>0</v>
      </c>
      <c r="AF56" s="264">
        <f t="shared" ref="AF56:AF59" si="198">SUM(AG56:AQ56)</f>
        <v>0</v>
      </c>
      <c r="AG56" s="318">
        <f t="shared" ref="AG56:AP56" si="199">AG57+AG63</f>
        <v>0</v>
      </c>
      <c r="AH56" s="265">
        <f t="shared" ref="AH56" si="200">AH57+AH63</f>
        <v>0</v>
      </c>
      <c r="AI56" s="241">
        <f t="shared" si="199"/>
        <v>0</v>
      </c>
      <c r="AJ56" s="306">
        <f t="shared" si="199"/>
        <v>0</v>
      </c>
      <c r="AK56" s="242">
        <f t="shared" si="199"/>
        <v>0</v>
      </c>
      <c r="AL56" s="243">
        <f t="shared" si="199"/>
        <v>0</v>
      </c>
      <c r="AM56" s="243">
        <f t="shared" ref="AM56" si="201">AM57+AM63</f>
        <v>0</v>
      </c>
      <c r="AN56" s="243">
        <f t="shared" si="199"/>
        <v>0</v>
      </c>
      <c r="AO56" s="243">
        <f t="shared" si="199"/>
        <v>0</v>
      </c>
      <c r="AP56" s="243">
        <f t="shared" si="199"/>
        <v>0</v>
      </c>
      <c r="AQ56" s="241">
        <f>AQ57+AQ63</f>
        <v>0</v>
      </c>
      <c r="AR56" s="208"/>
      <c r="AS56" s="208"/>
      <c r="AT56" s="193"/>
      <c r="AU56" s="193"/>
      <c r="AV56" s="193"/>
      <c r="AW56" s="194"/>
      <c r="AX56" s="62"/>
      <c r="AY56" s="62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</row>
    <row r="57" spans="1:136" s="73" customFormat="1" ht="15.75" customHeight="1" x14ac:dyDescent="0.3">
      <c r="A57" s="562">
        <v>32</v>
      </c>
      <c r="B57" s="563"/>
      <c r="C57" s="90"/>
      <c r="D57" s="564" t="s">
        <v>4</v>
      </c>
      <c r="E57" s="564"/>
      <c r="F57" s="564"/>
      <c r="G57" s="565"/>
      <c r="H57" s="75">
        <f t="shared" si="191"/>
        <v>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04">
        <f t="shared" ref="L57:S57" si="202">SUM(L58:L62)</f>
        <v>0</v>
      </c>
      <c r="M57" s="95">
        <f t="shared" si="202"/>
        <v>0</v>
      </c>
      <c r="N57" s="78">
        <f t="shared" si="202"/>
        <v>0</v>
      </c>
      <c r="O57" s="78">
        <f t="shared" ref="O57" si="203">SUM(O58:O62)</f>
        <v>0</v>
      </c>
      <c r="P57" s="78">
        <f t="shared" si="202"/>
        <v>0</v>
      </c>
      <c r="Q57" s="78">
        <f t="shared" si="202"/>
        <v>0</v>
      </c>
      <c r="R57" s="78">
        <f t="shared" si="202"/>
        <v>0</v>
      </c>
      <c r="S57" s="79">
        <f t="shared" si="202"/>
        <v>0</v>
      </c>
      <c r="T57" s="239">
        <f t="shared" si="194"/>
        <v>0</v>
      </c>
      <c r="U57" s="77">
        <f>SUM(U58:U62)</f>
        <v>0</v>
      </c>
      <c r="V57" s="61">
        <f>SUM(V58:V62)</f>
        <v>0</v>
      </c>
      <c r="W57" s="79">
        <f t="shared" ref="W57:AE57" si="204">SUM(W58:W62)</f>
        <v>0</v>
      </c>
      <c r="X57" s="304">
        <f t="shared" si="204"/>
        <v>0</v>
      </c>
      <c r="Y57" s="95">
        <f t="shared" si="204"/>
        <v>0</v>
      </c>
      <c r="Z57" s="78">
        <f t="shared" si="204"/>
        <v>0</v>
      </c>
      <c r="AA57" s="78">
        <f t="shared" ref="AA57" si="205">SUM(AA58:AA62)</f>
        <v>0</v>
      </c>
      <c r="AB57" s="78">
        <f t="shared" si="204"/>
        <v>0</v>
      </c>
      <c r="AC57" s="78">
        <f t="shared" si="204"/>
        <v>0</v>
      </c>
      <c r="AD57" s="78">
        <f t="shared" si="204"/>
        <v>0</v>
      </c>
      <c r="AE57" s="79">
        <f t="shared" si="204"/>
        <v>0</v>
      </c>
      <c r="AF57" s="264">
        <f t="shared" si="198"/>
        <v>0</v>
      </c>
      <c r="AG57" s="318">
        <f>SUM(AG58:AG62)</f>
        <v>0</v>
      </c>
      <c r="AH57" s="265">
        <f>SUM(AH58:AH62)</f>
        <v>0</v>
      </c>
      <c r="AI57" s="241">
        <f t="shared" ref="AI57:AP57" si="206">SUM(AI58:AI62)</f>
        <v>0</v>
      </c>
      <c r="AJ57" s="306">
        <f t="shared" si="206"/>
        <v>0</v>
      </c>
      <c r="AK57" s="242">
        <f t="shared" si="206"/>
        <v>0</v>
      </c>
      <c r="AL57" s="243">
        <f t="shared" si="206"/>
        <v>0</v>
      </c>
      <c r="AM57" s="243">
        <f t="shared" ref="AM57" si="207">SUM(AM58:AM62)</f>
        <v>0</v>
      </c>
      <c r="AN57" s="243">
        <f t="shared" si="206"/>
        <v>0</v>
      </c>
      <c r="AO57" s="243">
        <f t="shared" si="206"/>
        <v>0</v>
      </c>
      <c r="AP57" s="243">
        <f t="shared" si="206"/>
        <v>0</v>
      </c>
      <c r="AQ57" s="241">
        <f>SUM(AQ58:AQ62)</f>
        <v>0</v>
      </c>
      <c r="AR57" s="208"/>
      <c r="AS57" s="208"/>
      <c r="AT57" s="192"/>
      <c r="AU57" s="192"/>
      <c r="AV57" s="192"/>
      <c r="AW57" s="192"/>
      <c r="AX57" s="194"/>
      <c r="AY57" s="194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</row>
    <row r="58" spans="1:136" s="72" customFormat="1" ht="15.75" customHeight="1" x14ac:dyDescent="0.25">
      <c r="A58" s="232"/>
      <c r="B58" s="181"/>
      <c r="C58" s="181">
        <v>321</v>
      </c>
      <c r="D58" s="566" t="s">
        <v>5</v>
      </c>
      <c r="E58" s="566"/>
      <c r="F58" s="566"/>
      <c r="G58" s="566"/>
      <c r="H58" s="76">
        <f t="shared" si="191"/>
        <v>0</v>
      </c>
      <c r="I58" s="80"/>
      <c r="J58" s="94"/>
      <c r="K58" s="82"/>
      <c r="L58" s="305"/>
      <c r="M58" s="120"/>
      <c r="N58" s="81"/>
      <c r="O58" s="81"/>
      <c r="P58" s="81"/>
      <c r="Q58" s="81"/>
      <c r="R58" s="81"/>
      <c r="S58" s="82"/>
      <c r="T58" s="28">
        <f t="shared" si="194"/>
        <v>0</v>
      </c>
      <c r="U58" s="80"/>
      <c r="V58" s="94"/>
      <c r="W58" s="82"/>
      <c r="X58" s="305"/>
      <c r="Y58" s="120"/>
      <c r="Z58" s="81"/>
      <c r="AA58" s="81"/>
      <c r="AB58" s="81"/>
      <c r="AC58" s="81"/>
      <c r="AD58" s="81"/>
      <c r="AE58" s="82"/>
      <c r="AF58" s="109">
        <f t="shared" si="198"/>
        <v>0</v>
      </c>
      <c r="AG58" s="29">
        <f t="shared" ref="AG58:AG62" si="208">I58+U58</f>
        <v>0</v>
      </c>
      <c r="AH58" s="92">
        <f t="shared" ref="AH58:AH62" si="209">J58+V58</f>
        <v>0</v>
      </c>
      <c r="AI58" s="31">
        <f t="shared" ref="AI58:AI62" si="210">K58+W58</f>
        <v>0</v>
      </c>
      <c r="AJ58" s="329">
        <f t="shared" ref="AJ58:AJ62" si="211">L58+X58</f>
        <v>0</v>
      </c>
      <c r="AK58" s="292">
        <f t="shared" ref="AK58:AK62" si="212">M58+Y58</f>
        <v>0</v>
      </c>
      <c r="AL58" s="30">
        <f t="shared" ref="AL58:AL62" si="213">N58+Z58</f>
        <v>0</v>
      </c>
      <c r="AM58" s="30">
        <f t="shared" ref="AM58:AM62" si="214">O58+AA58</f>
        <v>0</v>
      </c>
      <c r="AN58" s="30">
        <f t="shared" ref="AN58:AN62" si="215">P58+AB58</f>
        <v>0</v>
      </c>
      <c r="AO58" s="30">
        <f t="shared" ref="AO58:AO62" si="216">Q58+AC58</f>
        <v>0</v>
      </c>
      <c r="AP58" s="30">
        <f t="shared" ref="AP58:AP62" si="217">R58+AD58</f>
        <v>0</v>
      </c>
      <c r="AQ58" s="31">
        <f t="shared" ref="AQ58:AQ62" si="218">S58+AE58</f>
        <v>0</v>
      </c>
      <c r="AR58" s="208"/>
      <c r="AS58" s="208"/>
      <c r="AT58" s="89"/>
      <c r="AU58" s="89"/>
      <c r="AV58" s="89"/>
      <c r="AW58" s="89"/>
      <c r="AX58" s="194"/>
      <c r="AY58" s="194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25">
      <c r="A59" s="232"/>
      <c r="B59" s="181"/>
      <c r="C59" s="181">
        <v>322</v>
      </c>
      <c r="D59" s="566" t="s">
        <v>6</v>
      </c>
      <c r="E59" s="566"/>
      <c r="F59" s="566"/>
      <c r="G59" s="566"/>
      <c r="H59" s="76">
        <f t="shared" si="191"/>
        <v>0</v>
      </c>
      <c r="I59" s="80"/>
      <c r="J59" s="94"/>
      <c r="K59" s="82"/>
      <c r="L59" s="305"/>
      <c r="M59" s="120"/>
      <c r="N59" s="81"/>
      <c r="O59" s="81"/>
      <c r="P59" s="81"/>
      <c r="Q59" s="81"/>
      <c r="R59" s="81"/>
      <c r="S59" s="82"/>
      <c r="T59" s="28">
        <f t="shared" si="194"/>
        <v>0</v>
      </c>
      <c r="U59" s="80"/>
      <c r="V59" s="94"/>
      <c r="W59" s="82"/>
      <c r="X59" s="305"/>
      <c r="Y59" s="120"/>
      <c r="Z59" s="81"/>
      <c r="AA59" s="81"/>
      <c r="AB59" s="81"/>
      <c r="AC59" s="81"/>
      <c r="AD59" s="81"/>
      <c r="AE59" s="82"/>
      <c r="AF59" s="109">
        <f t="shared" si="198"/>
        <v>0</v>
      </c>
      <c r="AG59" s="29">
        <f t="shared" si="208"/>
        <v>0</v>
      </c>
      <c r="AH59" s="92">
        <f t="shared" si="209"/>
        <v>0</v>
      </c>
      <c r="AI59" s="31">
        <f t="shared" si="210"/>
        <v>0</v>
      </c>
      <c r="AJ59" s="329">
        <f t="shared" si="211"/>
        <v>0</v>
      </c>
      <c r="AK59" s="292">
        <f t="shared" si="212"/>
        <v>0</v>
      </c>
      <c r="AL59" s="30">
        <f t="shared" si="213"/>
        <v>0</v>
      </c>
      <c r="AM59" s="30">
        <f t="shared" si="214"/>
        <v>0</v>
      </c>
      <c r="AN59" s="30">
        <f t="shared" si="215"/>
        <v>0</v>
      </c>
      <c r="AO59" s="30">
        <f t="shared" si="216"/>
        <v>0</v>
      </c>
      <c r="AP59" s="30">
        <f t="shared" si="217"/>
        <v>0</v>
      </c>
      <c r="AQ59" s="31">
        <f t="shared" si="218"/>
        <v>0</v>
      </c>
      <c r="AR59" s="208"/>
      <c r="AS59" s="208"/>
      <c r="AT59" s="89"/>
      <c r="AU59" s="89"/>
      <c r="AV59" s="89"/>
      <c r="AW59" s="89"/>
      <c r="AX59" s="192"/>
      <c r="AY59" s="192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32"/>
      <c r="B60" s="181"/>
      <c r="C60" s="181">
        <v>323</v>
      </c>
      <c r="D60" s="566" t="s">
        <v>7</v>
      </c>
      <c r="E60" s="566"/>
      <c r="F60" s="566"/>
      <c r="G60" s="566"/>
      <c r="H60" s="76">
        <f>SUM(I60:S60)</f>
        <v>0</v>
      </c>
      <c r="I60" s="80"/>
      <c r="J60" s="94"/>
      <c r="K60" s="82"/>
      <c r="L60" s="305"/>
      <c r="M60" s="120"/>
      <c r="N60" s="81"/>
      <c r="O60" s="81"/>
      <c r="P60" s="81"/>
      <c r="Q60" s="81"/>
      <c r="R60" s="81"/>
      <c r="S60" s="82"/>
      <c r="T60" s="28">
        <f>SUM(U60:AE60)</f>
        <v>0</v>
      </c>
      <c r="U60" s="80"/>
      <c r="V60" s="94"/>
      <c r="W60" s="82"/>
      <c r="X60" s="305"/>
      <c r="Y60" s="120"/>
      <c r="Z60" s="81"/>
      <c r="AA60" s="81"/>
      <c r="AB60" s="81"/>
      <c r="AC60" s="81"/>
      <c r="AD60" s="81"/>
      <c r="AE60" s="82"/>
      <c r="AF60" s="109">
        <f>SUM(AG60:AQ60)</f>
        <v>0</v>
      </c>
      <c r="AG60" s="29">
        <f t="shared" si="208"/>
        <v>0</v>
      </c>
      <c r="AH60" s="92">
        <f t="shared" si="209"/>
        <v>0</v>
      </c>
      <c r="AI60" s="31">
        <f t="shared" si="210"/>
        <v>0</v>
      </c>
      <c r="AJ60" s="329">
        <f t="shared" si="211"/>
        <v>0</v>
      </c>
      <c r="AK60" s="292">
        <f t="shared" si="212"/>
        <v>0</v>
      </c>
      <c r="AL60" s="30">
        <f t="shared" si="213"/>
        <v>0</v>
      </c>
      <c r="AM60" s="30">
        <f t="shared" si="214"/>
        <v>0</v>
      </c>
      <c r="AN60" s="30">
        <f t="shared" si="215"/>
        <v>0</v>
      </c>
      <c r="AO60" s="30">
        <f t="shared" si="216"/>
        <v>0</v>
      </c>
      <c r="AP60" s="30">
        <f t="shared" si="217"/>
        <v>0</v>
      </c>
      <c r="AQ60" s="31">
        <f t="shared" si="218"/>
        <v>0</v>
      </c>
      <c r="AR60" s="208"/>
      <c r="AS60" s="208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32"/>
      <c r="B61" s="181"/>
      <c r="C61" s="181">
        <v>324</v>
      </c>
      <c r="D61" s="566" t="s">
        <v>90</v>
      </c>
      <c r="E61" s="566"/>
      <c r="F61" s="566"/>
      <c r="G61" s="566"/>
      <c r="H61" s="76">
        <f t="shared" ref="H61" si="219">SUM(I61:S61)</f>
        <v>0</v>
      </c>
      <c r="I61" s="80"/>
      <c r="J61" s="94"/>
      <c r="K61" s="82"/>
      <c r="L61" s="305"/>
      <c r="M61" s="120"/>
      <c r="N61" s="81"/>
      <c r="O61" s="81"/>
      <c r="P61" s="81"/>
      <c r="Q61" s="81"/>
      <c r="R61" s="81"/>
      <c r="S61" s="82"/>
      <c r="T61" s="28">
        <f t="shared" ref="T61:T65" si="220">SUM(U61:AE61)</f>
        <v>0</v>
      </c>
      <c r="U61" s="80"/>
      <c r="V61" s="94"/>
      <c r="W61" s="82"/>
      <c r="X61" s="305"/>
      <c r="Y61" s="120"/>
      <c r="Z61" s="81"/>
      <c r="AA61" s="81"/>
      <c r="AB61" s="81"/>
      <c r="AC61" s="81"/>
      <c r="AD61" s="81"/>
      <c r="AE61" s="82"/>
      <c r="AF61" s="109">
        <f t="shared" ref="AF61:AF65" si="221">SUM(AG61:AQ61)</f>
        <v>0</v>
      </c>
      <c r="AG61" s="29">
        <f t="shared" si="208"/>
        <v>0</v>
      </c>
      <c r="AH61" s="92">
        <f t="shared" si="209"/>
        <v>0</v>
      </c>
      <c r="AI61" s="31">
        <f t="shared" si="210"/>
        <v>0</v>
      </c>
      <c r="AJ61" s="329">
        <f t="shared" si="211"/>
        <v>0</v>
      </c>
      <c r="AK61" s="292">
        <f t="shared" si="212"/>
        <v>0</v>
      </c>
      <c r="AL61" s="30">
        <f t="shared" si="213"/>
        <v>0</v>
      </c>
      <c r="AM61" s="30">
        <f t="shared" si="214"/>
        <v>0</v>
      </c>
      <c r="AN61" s="30">
        <f t="shared" si="215"/>
        <v>0</v>
      </c>
      <c r="AO61" s="30">
        <f t="shared" si="216"/>
        <v>0</v>
      </c>
      <c r="AP61" s="30">
        <f t="shared" si="217"/>
        <v>0</v>
      </c>
      <c r="AQ61" s="31">
        <f t="shared" si="218"/>
        <v>0</v>
      </c>
      <c r="AR61" s="208"/>
      <c r="AS61" s="208"/>
      <c r="AT61" s="193"/>
      <c r="AU61" s="193"/>
      <c r="AV61" s="193"/>
      <c r="AW61" s="193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25">
      <c r="A62" s="232"/>
      <c r="B62" s="181"/>
      <c r="C62" s="181">
        <v>329</v>
      </c>
      <c r="D62" s="566" t="s">
        <v>8</v>
      </c>
      <c r="E62" s="566"/>
      <c r="F62" s="566"/>
      <c r="G62" s="567"/>
      <c r="H62" s="76">
        <f t="shared" ref="H62:H65" si="222">SUM(I62:S62)</f>
        <v>0</v>
      </c>
      <c r="I62" s="80"/>
      <c r="J62" s="94"/>
      <c r="K62" s="82"/>
      <c r="L62" s="305"/>
      <c r="M62" s="120"/>
      <c r="N62" s="81"/>
      <c r="O62" s="81"/>
      <c r="P62" s="81"/>
      <c r="Q62" s="81"/>
      <c r="R62" s="81"/>
      <c r="S62" s="82"/>
      <c r="T62" s="28">
        <f t="shared" si="220"/>
        <v>0</v>
      </c>
      <c r="U62" s="80"/>
      <c r="V62" s="94"/>
      <c r="W62" s="82"/>
      <c r="X62" s="305"/>
      <c r="Y62" s="120"/>
      <c r="Z62" s="81"/>
      <c r="AA62" s="81"/>
      <c r="AB62" s="81"/>
      <c r="AC62" s="81"/>
      <c r="AD62" s="81"/>
      <c r="AE62" s="82"/>
      <c r="AF62" s="109">
        <f t="shared" si="221"/>
        <v>0</v>
      </c>
      <c r="AG62" s="29">
        <f t="shared" si="208"/>
        <v>0</v>
      </c>
      <c r="AH62" s="92">
        <f t="shared" si="209"/>
        <v>0</v>
      </c>
      <c r="AI62" s="31">
        <f t="shared" si="210"/>
        <v>0</v>
      </c>
      <c r="AJ62" s="329">
        <f t="shared" si="211"/>
        <v>0</v>
      </c>
      <c r="AK62" s="292">
        <f t="shared" si="212"/>
        <v>0</v>
      </c>
      <c r="AL62" s="30">
        <f t="shared" si="213"/>
        <v>0</v>
      </c>
      <c r="AM62" s="30">
        <f t="shared" si="214"/>
        <v>0</v>
      </c>
      <c r="AN62" s="30">
        <f t="shared" si="215"/>
        <v>0</v>
      </c>
      <c r="AO62" s="30">
        <f t="shared" si="216"/>
        <v>0</v>
      </c>
      <c r="AP62" s="30">
        <f t="shared" si="217"/>
        <v>0</v>
      </c>
      <c r="AQ62" s="31">
        <f t="shared" si="218"/>
        <v>0</v>
      </c>
      <c r="AR62" s="208"/>
      <c r="AS62" s="192"/>
      <c r="AT62" s="192"/>
      <c r="AU62" s="192"/>
      <c r="AV62" s="192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25">
      <c r="A63" s="562">
        <v>38</v>
      </c>
      <c r="B63" s="563"/>
      <c r="C63" s="90"/>
      <c r="D63" s="564" t="s">
        <v>147</v>
      </c>
      <c r="E63" s="564"/>
      <c r="F63" s="564"/>
      <c r="G63" s="565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223">K64</f>
        <v>0</v>
      </c>
      <c r="L63" s="304">
        <f t="shared" si="223"/>
        <v>0</v>
      </c>
      <c r="M63" s="95">
        <f t="shared" si="223"/>
        <v>0</v>
      </c>
      <c r="N63" s="78">
        <f t="shared" si="223"/>
        <v>0</v>
      </c>
      <c r="O63" s="78">
        <f t="shared" si="223"/>
        <v>0</v>
      </c>
      <c r="P63" s="78">
        <f t="shared" si="223"/>
        <v>0</v>
      </c>
      <c r="Q63" s="78">
        <f t="shared" si="223"/>
        <v>0</v>
      </c>
      <c r="R63" s="78">
        <f t="shared" si="223"/>
        <v>0</v>
      </c>
      <c r="S63" s="79">
        <f t="shared" si="223"/>
        <v>0</v>
      </c>
      <c r="T63" s="239">
        <f>SUM(U63:AE63)</f>
        <v>0</v>
      </c>
      <c r="U63" s="77">
        <f t="shared" ref="U63:AE63" si="224">U64</f>
        <v>0</v>
      </c>
      <c r="V63" s="61">
        <f t="shared" si="224"/>
        <v>0</v>
      </c>
      <c r="W63" s="79">
        <f t="shared" si="224"/>
        <v>0</v>
      </c>
      <c r="X63" s="304">
        <f t="shared" si="224"/>
        <v>0</v>
      </c>
      <c r="Y63" s="95">
        <f t="shared" si="224"/>
        <v>0</v>
      </c>
      <c r="Z63" s="78">
        <f t="shared" si="224"/>
        <v>0</v>
      </c>
      <c r="AA63" s="78">
        <f t="shared" si="224"/>
        <v>0</v>
      </c>
      <c r="AB63" s="78">
        <f t="shared" si="224"/>
        <v>0</v>
      </c>
      <c r="AC63" s="78">
        <f t="shared" si="224"/>
        <v>0</v>
      </c>
      <c r="AD63" s="78">
        <f t="shared" si="224"/>
        <v>0</v>
      </c>
      <c r="AE63" s="79">
        <f t="shared" si="224"/>
        <v>0</v>
      </c>
      <c r="AF63" s="264">
        <f>SUM(AG63:AQ63)</f>
        <v>0</v>
      </c>
      <c r="AG63" s="318">
        <f t="shared" ref="AG63:AQ63" si="225">AG64</f>
        <v>0</v>
      </c>
      <c r="AH63" s="265">
        <f t="shared" si="225"/>
        <v>0</v>
      </c>
      <c r="AI63" s="241">
        <f t="shared" si="225"/>
        <v>0</v>
      </c>
      <c r="AJ63" s="306">
        <f t="shared" si="225"/>
        <v>0</v>
      </c>
      <c r="AK63" s="242">
        <f t="shared" si="225"/>
        <v>0</v>
      </c>
      <c r="AL63" s="243">
        <f t="shared" si="225"/>
        <v>0</v>
      </c>
      <c r="AM63" s="243">
        <f t="shared" si="225"/>
        <v>0</v>
      </c>
      <c r="AN63" s="243">
        <f t="shared" si="225"/>
        <v>0</v>
      </c>
      <c r="AO63" s="243">
        <f t="shared" si="225"/>
        <v>0</v>
      </c>
      <c r="AP63" s="243">
        <f t="shared" si="225"/>
        <v>0</v>
      </c>
      <c r="AQ63" s="241">
        <f t="shared" si="225"/>
        <v>0</v>
      </c>
      <c r="AR63" s="208"/>
      <c r="AS63" s="208"/>
      <c r="AT63" s="445"/>
      <c r="AU63" s="450"/>
      <c r="AV63" s="450"/>
      <c r="AW63" s="450"/>
      <c r="AX63" s="194"/>
      <c r="AY63" s="194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</row>
    <row r="64" spans="1:136" s="72" customFormat="1" ht="15.75" customHeight="1" x14ac:dyDescent="0.25">
      <c r="A64" s="232"/>
      <c r="B64" s="181"/>
      <c r="C64" s="181">
        <v>381</v>
      </c>
      <c r="D64" s="566" t="s">
        <v>146</v>
      </c>
      <c r="E64" s="566"/>
      <c r="F64" s="566"/>
      <c r="G64" s="566"/>
      <c r="H64" s="76">
        <f>SUM(I64:S64)</f>
        <v>0</v>
      </c>
      <c r="I64" s="80"/>
      <c r="J64" s="94"/>
      <c r="K64" s="82"/>
      <c r="L64" s="305"/>
      <c r="M64" s="120"/>
      <c r="N64" s="81"/>
      <c r="O64" s="81"/>
      <c r="P64" s="81"/>
      <c r="Q64" s="81"/>
      <c r="R64" s="81"/>
      <c r="S64" s="82"/>
      <c r="T64" s="28">
        <f>SUM(U64:AE64)</f>
        <v>0</v>
      </c>
      <c r="U64" s="80"/>
      <c r="V64" s="94"/>
      <c r="W64" s="82"/>
      <c r="X64" s="305"/>
      <c r="Y64" s="120"/>
      <c r="Z64" s="81"/>
      <c r="AA64" s="81"/>
      <c r="AB64" s="81"/>
      <c r="AC64" s="81"/>
      <c r="AD64" s="81"/>
      <c r="AE64" s="82"/>
      <c r="AF64" s="109">
        <f t="shared" si="221"/>
        <v>0</v>
      </c>
      <c r="AG64" s="29">
        <f t="shared" ref="AG64" si="226">I64+U64</f>
        <v>0</v>
      </c>
      <c r="AH64" s="92">
        <f t="shared" ref="AH64" si="227">J64+V64</f>
        <v>0</v>
      </c>
      <c r="AI64" s="31">
        <f t="shared" ref="AI64" si="228">K64+W64</f>
        <v>0</v>
      </c>
      <c r="AJ64" s="329">
        <f t="shared" ref="AJ64" si="229">L64+X64</f>
        <v>0</v>
      </c>
      <c r="AK64" s="292">
        <f t="shared" ref="AK64" si="230">M64+Y64</f>
        <v>0</v>
      </c>
      <c r="AL64" s="30">
        <f t="shared" ref="AL64" si="231">N64+Z64</f>
        <v>0</v>
      </c>
      <c r="AM64" s="30">
        <f t="shared" ref="AM64" si="232">O64+AA64</f>
        <v>0</v>
      </c>
      <c r="AN64" s="30">
        <f t="shared" ref="AN64" si="233">P64+AB64</f>
        <v>0</v>
      </c>
      <c r="AO64" s="30">
        <f t="shared" ref="AO64" si="234">Q64+AC64</f>
        <v>0</v>
      </c>
      <c r="AP64" s="30">
        <f t="shared" ref="AP64" si="235">R64+AD64</f>
        <v>0</v>
      </c>
      <c r="AQ64" s="31">
        <f t="shared" ref="AQ64" si="236">S64+AE64</f>
        <v>0</v>
      </c>
      <c r="AR64" s="208"/>
      <c r="AS64" s="208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25">
      <c r="A65" s="439">
        <v>4</v>
      </c>
      <c r="B65" s="66"/>
      <c r="C65" s="66"/>
      <c r="D65" s="585" t="s">
        <v>17</v>
      </c>
      <c r="E65" s="585"/>
      <c r="F65" s="585"/>
      <c r="G65" s="586"/>
      <c r="H65" s="75">
        <f t="shared" si="222"/>
        <v>45000</v>
      </c>
      <c r="I65" s="77">
        <f t="shared" ref="I65:S65" si="237">I66+I70</f>
        <v>45000</v>
      </c>
      <c r="J65" s="61">
        <f t="shared" si="237"/>
        <v>0</v>
      </c>
      <c r="K65" s="79">
        <f t="shared" si="237"/>
        <v>0</v>
      </c>
      <c r="L65" s="304">
        <f t="shared" si="237"/>
        <v>0</v>
      </c>
      <c r="M65" s="95">
        <f t="shared" si="237"/>
        <v>0</v>
      </c>
      <c r="N65" s="78">
        <f t="shared" si="237"/>
        <v>0</v>
      </c>
      <c r="O65" s="78">
        <f t="shared" si="237"/>
        <v>0</v>
      </c>
      <c r="P65" s="78">
        <f t="shared" si="237"/>
        <v>0</v>
      </c>
      <c r="Q65" s="78">
        <f t="shared" si="237"/>
        <v>0</v>
      </c>
      <c r="R65" s="78">
        <f t="shared" si="237"/>
        <v>0</v>
      </c>
      <c r="S65" s="79">
        <f t="shared" si="237"/>
        <v>0</v>
      </c>
      <c r="T65" s="239">
        <f t="shared" si="220"/>
        <v>45000</v>
      </c>
      <c r="U65" s="77">
        <f t="shared" ref="U65:AE65" si="238">U66+U70</f>
        <v>0</v>
      </c>
      <c r="V65" s="61">
        <f t="shared" si="238"/>
        <v>0</v>
      </c>
      <c r="W65" s="79">
        <f t="shared" si="238"/>
        <v>0</v>
      </c>
      <c r="X65" s="304">
        <f t="shared" si="238"/>
        <v>0</v>
      </c>
      <c r="Y65" s="95">
        <f t="shared" si="238"/>
        <v>0</v>
      </c>
      <c r="Z65" s="78">
        <f t="shared" si="238"/>
        <v>0</v>
      </c>
      <c r="AA65" s="78">
        <f t="shared" si="238"/>
        <v>0</v>
      </c>
      <c r="AB65" s="78">
        <f t="shared" si="238"/>
        <v>45000</v>
      </c>
      <c r="AC65" s="78">
        <f t="shared" si="238"/>
        <v>0</v>
      </c>
      <c r="AD65" s="78">
        <f t="shared" si="238"/>
        <v>0</v>
      </c>
      <c r="AE65" s="79">
        <f t="shared" si="238"/>
        <v>0</v>
      </c>
      <c r="AF65" s="264">
        <f t="shared" si="221"/>
        <v>90000</v>
      </c>
      <c r="AG65" s="318">
        <f t="shared" ref="AG65:AQ65" si="239">AG66+AG70</f>
        <v>45000</v>
      </c>
      <c r="AH65" s="265">
        <f t="shared" si="239"/>
        <v>0</v>
      </c>
      <c r="AI65" s="241">
        <f t="shared" si="239"/>
        <v>0</v>
      </c>
      <c r="AJ65" s="306">
        <f t="shared" si="239"/>
        <v>0</v>
      </c>
      <c r="AK65" s="242">
        <f t="shared" si="239"/>
        <v>0</v>
      </c>
      <c r="AL65" s="243">
        <f t="shared" si="239"/>
        <v>0</v>
      </c>
      <c r="AM65" s="243">
        <f t="shared" si="239"/>
        <v>0</v>
      </c>
      <c r="AN65" s="243">
        <f t="shared" si="239"/>
        <v>45000</v>
      </c>
      <c r="AO65" s="243">
        <f t="shared" si="239"/>
        <v>0</v>
      </c>
      <c r="AP65" s="243">
        <f t="shared" si="239"/>
        <v>0</v>
      </c>
      <c r="AQ65" s="241">
        <f t="shared" si="239"/>
        <v>0</v>
      </c>
      <c r="AR65" s="208"/>
      <c r="AS65" s="89"/>
      <c r="AT65" s="391"/>
      <c r="AU65" s="391"/>
      <c r="AV65" s="391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194"/>
      <c r="DG65" s="194"/>
      <c r="DH65" s="194"/>
      <c r="DI65" s="194"/>
      <c r="DJ65" s="194"/>
      <c r="DK65" s="194"/>
      <c r="DL65" s="194"/>
      <c r="DM65" s="194"/>
      <c r="DN65" s="194"/>
      <c r="DO65" s="194"/>
      <c r="DP65" s="194"/>
      <c r="DQ65" s="194"/>
      <c r="DR65" s="194"/>
      <c r="DS65" s="194"/>
      <c r="DT65" s="194"/>
      <c r="DU65" s="194"/>
      <c r="DV65" s="194"/>
      <c r="DW65" s="194"/>
      <c r="DX65" s="194"/>
      <c r="DY65" s="194"/>
      <c r="DZ65" s="194"/>
      <c r="EA65" s="194"/>
      <c r="EB65" s="194"/>
      <c r="EC65" s="194"/>
      <c r="ED65" s="194"/>
      <c r="EE65" s="194"/>
      <c r="EF65" s="194"/>
    </row>
    <row r="66" spans="1:136" s="73" customFormat="1" ht="24.75" customHeight="1" x14ac:dyDescent="0.25">
      <c r="A66" s="562">
        <v>42</v>
      </c>
      <c r="B66" s="563"/>
      <c r="C66" s="440"/>
      <c r="D66" s="564" t="s">
        <v>45</v>
      </c>
      <c r="E66" s="564"/>
      <c r="F66" s="564"/>
      <c r="G66" s="565"/>
      <c r="H66" s="75">
        <f>SUM(I66:S66)</f>
        <v>45000</v>
      </c>
      <c r="I66" s="77">
        <f t="shared" ref="I66:S66" si="240">SUM(I67:I69)</f>
        <v>45000</v>
      </c>
      <c r="J66" s="61">
        <f t="shared" si="240"/>
        <v>0</v>
      </c>
      <c r="K66" s="79">
        <f t="shared" si="240"/>
        <v>0</v>
      </c>
      <c r="L66" s="304">
        <f t="shared" si="240"/>
        <v>0</v>
      </c>
      <c r="M66" s="95">
        <f t="shared" si="240"/>
        <v>0</v>
      </c>
      <c r="N66" s="78">
        <f t="shared" si="240"/>
        <v>0</v>
      </c>
      <c r="O66" s="78">
        <f t="shared" si="240"/>
        <v>0</v>
      </c>
      <c r="P66" s="78">
        <f t="shared" si="240"/>
        <v>0</v>
      </c>
      <c r="Q66" s="78">
        <f t="shared" si="240"/>
        <v>0</v>
      </c>
      <c r="R66" s="78">
        <f t="shared" si="240"/>
        <v>0</v>
      </c>
      <c r="S66" s="79">
        <f t="shared" si="240"/>
        <v>0</v>
      </c>
      <c r="T66" s="239">
        <f>SUM(U66:AE66)</f>
        <v>45000</v>
      </c>
      <c r="U66" s="77">
        <f t="shared" ref="U66:AE66" si="241">SUM(U67:U69)</f>
        <v>0</v>
      </c>
      <c r="V66" s="61">
        <f t="shared" si="241"/>
        <v>0</v>
      </c>
      <c r="W66" s="79">
        <f t="shared" si="241"/>
        <v>0</v>
      </c>
      <c r="X66" s="304">
        <f t="shared" si="241"/>
        <v>0</v>
      </c>
      <c r="Y66" s="95">
        <f t="shared" si="241"/>
        <v>0</v>
      </c>
      <c r="Z66" s="78">
        <f t="shared" si="241"/>
        <v>0</v>
      </c>
      <c r="AA66" s="78">
        <f t="shared" si="241"/>
        <v>0</v>
      </c>
      <c r="AB66" s="78">
        <f t="shared" si="241"/>
        <v>45000</v>
      </c>
      <c r="AC66" s="78">
        <f t="shared" si="241"/>
        <v>0</v>
      </c>
      <c r="AD66" s="78">
        <f t="shared" si="241"/>
        <v>0</v>
      </c>
      <c r="AE66" s="79">
        <f t="shared" si="241"/>
        <v>0</v>
      </c>
      <c r="AF66" s="264">
        <f>SUM(AG66:AQ66)</f>
        <v>90000</v>
      </c>
      <c r="AG66" s="318">
        <f t="shared" ref="AG66:AQ66" si="242">SUM(AG67:AG69)</f>
        <v>45000</v>
      </c>
      <c r="AH66" s="265">
        <f t="shared" si="242"/>
        <v>0</v>
      </c>
      <c r="AI66" s="241">
        <f t="shared" si="242"/>
        <v>0</v>
      </c>
      <c r="AJ66" s="306">
        <f t="shared" si="242"/>
        <v>0</v>
      </c>
      <c r="AK66" s="242">
        <f t="shared" si="242"/>
        <v>0</v>
      </c>
      <c r="AL66" s="243">
        <f t="shared" si="242"/>
        <v>0</v>
      </c>
      <c r="AM66" s="243">
        <f t="shared" si="242"/>
        <v>0</v>
      </c>
      <c r="AN66" s="243">
        <f t="shared" si="242"/>
        <v>45000</v>
      </c>
      <c r="AO66" s="243">
        <f t="shared" si="242"/>
        <v>0</v>
      </c>
      <c r="AP66" s="243">
        <f t="shared" si="242"/>
        <v>0</v>
      </c>
      <c r="AQ66" s="241">
        <f t="shared" si="242"/>
        <v>0</v>
      </c>
      <c r="AR66" s="208"/>
      <c r="AS66" s="89"/>
      <c r="AT66" s="391"/>
      <c r="AU66" s="391"/>
      <c r="AV66" s="391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</row>
    <row r="67" spans="1:136" s="72" customFormat="1" ht="15" x14ac:dyDescent="0.25">
      <c r="A67" s="232"/>
      <c r="B67" s="181"/>
      <c r="C67" s="181">
        <v>422</v>
      </c>
      <c r="D67" s="566" t="s">
        <v>11</v>
      </c>
      <c r="E67" s="566"/>
      <c r="F67" s="566"/>
      <c r="G67" s="567"/>
      <c r="H67" s="76">
        <f>SUM(I67:S67)</f>
        <v>0</v>
      </c>
      <c r="I67" s="80"/>
      <c r="J67" s="94"/>
      <c r="K67" s="82"/>
      <c r="L67" s="305"/>
      <c r="M67" s="120"/>
      <c r="N67" s="81"/>
      <c r="O67" s="81"/>
      <c r="P67" s="81"/>
      <c r="Q67" s="81"/>
      <c r="R67" s="81"/>
      <c r="S67" s="82"/>
      <c r="T67" s="28">
        <f>SUM(U67:AE67)</f>
        <v>45000</v>
      </c>
      <c r="U67" s="80"/>
      <c r="V67" s="94"/>
      <c r="W67" s="82"/>
      <c r="X67" s="305"/>
      <c r="Y67" s="120"/>
      <c r="Z67" s="81"/>
      <c r="AA67" s="81"/>
      <c r="AB67" s="81">
        <v>45000</v>
      </c>
      <c r="AC67" s="81"/>
      <c r="AD67" s="81"/>
      <c r="AE67" s="82"/>
      <c r="AF67" s="109">
        <f>SUM(AG67:AQ67)</f>
        <v>45000</v>
      </c>
      <c r="AG67" s="29">
        <f t="shared" ref="AG67:AG69" si="243">I67+U67</f>
        <v>0</v>
      </c>
      <c r="AH67" s="92">
        <f t="shared" ref="AH67:AH69" si="244">J67+V67</f>
        <v>0</v>
      </c>
      <c r="AI67" s="31">
        <f t="shared" ref="AI67:AI69" si="245">K67+W67</f>
        <v>0</v>
      </c>
      <c r="AJ67" s="329">
        <f t="shared" ref="AJ67:AJ69" si="246">L67+X67</f>
        <v>0</v>
      </c>
      <c r="AK67" s="292">
        <f t="shared" ref="AK67:AK69" si="247">M67+Y67</f>
        <v>0</v>
      </c>
      <c r="AL67" s="30">
        <f t="shared" ref="AL67:AL69" si="248">N67+Z67</f>
        <v>0</v>
      </c>
      <c r="AM67" s="30">
        <f t="shared" ref="AM67:AM69" si="249">O67+AA67</f>
        <v>0</v>
      </c>
      <c r="AN67" s="30">
        <f t="shared" ref="AN67:AN69" si="250">P67+AB67</f>
        <v>45000</v>
      </c>
      <c r="AO67" s="30">
        <f t="shared" ref="AO67:AO69" si="251">Q67+AC67</f>
        <v>0</v>
      </c>
      <c r="AP67" s="30">
        <f t="shared" ref="AP67:AP69" si="252">R67+AD67</f>
        <v>0</v>
      </c>
      <c r="AQ67" s="31">
        <f t="shared" ref="AQ67:AQ69" si="253">S67+AE67</f>
        <v>0</v>
      </c>
      <c r="AR67" s="208"/>
      <c r="AS67" s="89"/>
      <c r="AT67" s="391"/>
      <c r="AU67" s="391"/>
      <c r="AV67" s="391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2"/>
      <c r="B68" s="181"/>
      <c r="C68" s="181">
        <v>423</v>
      </c>
      <c r="D68" s="566" t="s">
        <v>89</v>
      </c>
      <c r="E68" s="566"/>
      <c r="F68" s="566"/>
      <c r="G68" s="567"/>
      <c r="H68" s="76">
        <f>SUM(I68:S68)</f>
        <v>0</v>
      </c>
      <c r="I68" s="80"/>
      <c r="J68" s="94"/>
      <c r="K68" s="82"/>
      <c r="L68" s="305"/>
      <c r="M68" s="120"/>
      <c r="N68" s="81"/>
      <c r="O68" s="81"/>
      <c r="P68" s="81"/>
      <c r="Q68" s="81"/>
      <c r="R68" s="81"/>
      <c r="S68" s="82"/>
      <c r="T68" s="28">
        <f>SUM(U68:AE68)</f>
        <v>0</v>
      </c>
      <c r="U68" s="80"/>
      <c r="V68" s="94"/>
      <c r="W68" s="82"/>
      <c r="X68" s="305"/>
      <c r="Y68" s="120"/>
      <c r="Z68" s="81"/>
      <c r="AA68" s="81"/>
      <c r="AB68" s="81"/>
      <c r="AC68" s="81"/>
      <c r="AD68" s="81"/>
      <c r="AE68" s="82"/>
      <c r="AF68" s="109">
        <f>SUM(AG68:AQ68)</f>
        <v>0</v>
      </c>
      <c r="AG68" s="29">
        <f t="shared" si="243"/>
        <v>0</v>
      </c>
      <c r="AH68" s="92">
        <f t="shared" si="244"/>
        <v>0</v>
      </c>
      <c r="AI68" s="31">
        <f t="shared" si="245"/>
        <v>0</v>
      </c>
      <c r="AJ68" s="329">
        <f t="shared" si="246"/>
        <v>0</v>
      </c>
      <c r="AK68" s="292">
        <f t="shared" si="247"/>
        <v>0</v>
      </c>
      <c r="AL68" s="30">
        <f t="shared" si="248"/>
        <v>0</v>
      </c>
      <c r="AM68" s="30">
        <f t="shared" si="249"/>
        <v>0</v>
      </c>
      <c r="AN68" s="30">
        <f t="shared" si="250"/>
        <v>0</v>
      </c>
      <c r="AO68" s="30">
        <f t="shared" si="251"/>
        <v>0</v>
      </c>
      <c r="AP68" s="30">
        <f t="shared" si="252"/>
        <v>0</v>
      </c>
      <c r="AQ68" s="31">
        <f t="shared" si="253"/>
        <v>0</v>
      </c>
      <c r="AR68" s="208"/>
      <c r="AS68" s="89"/>
      <c r="AT68" s="391"/>
      <c r="AU68" s="391"/>
      <c r="AV68" s="391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27"/>
      <c r="B69" s="281"/>
      <c r="C69" s="281">
        <v>424</v>
      </c>
      <c r="D69" s="566" t="s">
        <v>46</v>
      </c>
      <c r="E69" s="566"/>
      <c r="F69" s="566"/>
      <c r="G69" s="567"/>
      <c r="H69" s="76">
        <f t="shared" ref="H69:H72" si="254">SUM(I69:S69)</f>
        <v>45000</v>
      </c>
      <c r="I69" s="80">
        <v>45000</v>
      </c>
      <c r="J69" s="94"/>
      <c r="K69" s="82"/>
      <c r="L69" s="305"/>
      <c r="M69" s="120"/>
      <c r="N69" s="81"/>
      <c r="O69" s="81"/>
      <c r="P69" s="81"/>
      <c r="Q69" s="81"/>
      <c r="R69" s="81"/>
      <c r="S69" s="82"/>
      <c r="T69" s="28">
        <f t="shared" ref="T69:T72" si="255">SUM(U69:AE69)</f>
        <v>0</v>
      </c>
      <c r="U69" s="80">
        <v>0</v>
      </c>
      <c r="V69" s="94"/>
      <c r="W69" s="82"/>
      <c r="X69" s="305"/>
      <c r="Y69" s="120"/>
      <c r="Z69" s="81"/>
      <c r="AA69" s="81"/>
      <c r="AB69" s="81"/>
      <c r="AC69" s="81"/>
      <c r="AD69" s="81"/>
      <c r="AE69" s="82"/>
      <c r="AF69" s="109">
        <f t="shared" ref="AF69:AF72" si="256">SUM(AG69:AQ69)</f>
        <v>45000</v>
      </c>
      <c r="AG69" s="29">
        <f t="shared" si="243"/>
        <v>45000</v>
      </c>
      <c r="AH69" s="92">
        <f t="shared" si="244"/>
        <v>0</v>
      </c>
      <c r="AI69" s="31">
        <f t="shared" si="245"/>
        <v>0</v>
      </c>
      <c r="AJ69" s="329">
        <f t="shared" si="246"/>
        <v>0</v>
      </c>
      <c r="AK69" s="292">
        <f t="shared" si="247"/>
        <v>0</v>
      </c>
      <c r="AL69" s="30">
        <f t="shared" si="248"/>
        <v>0</v>
      </c>
      <c r="AM69" s="30">
        <f t="shared" si="249"/>
        <v>0</v>
      </c>
      <c r="AN69" s="30">
        <f t="shared" si="250"/>
        <v>0</v>
      </c>
      <c r="AO69" s="30">
        <f t="shared" si="251"/>
        <v>0</v>
      </c>
      <c r="AP69" s="30">
        <f t="shared" si="252"/>
        <v>0</v>
      </c>
      <c r="AQ69" s="31">
        <f t="shared" si="253"/>
        <v>0</v>
      </c>
      <c r="AR69" s="208"/>
      <c r="AS69" s="89"/>
      <c r="AT69" s="391"/>
      <c r="AU69" s="391"/>
      <c r="AV69" s="391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539">
        <v>45</v>
      </c>
      <c r="B70" s="540"/>
      <c r="C70" s="434"/>
      <c r="D70" s="537" t="s">
        <v>86</v>
      </c>
      <c r="E70" s="537"/>
      <c r="F70" s="537"/>
      <c r="G70" s="537"/>
      <c r="H70" s="239">
        <f t="shared" si="254"/>
        <v>0</v>
      </c>
      <c r="I70" s="318">
        <f>I71+I72</f>
        <v>0</v>
      </c>
      <c r="J70" s="265">
        <f>J71+J72</f>
        <v>0</v>
      </c>
      <c r="K70" s="241">
        <f t="shared" ref="K70:S70" si="257">K71+K72</f>
        <v>0</v>
      </c>
      <c r="L70" s="306">
        <f t="shared" si="257"/>
        <v>0</v>
      </c>
      <c r="M70" s="242">
        <f t="shared" si="257"/>
        <v>0</v>
      </c>
      <c r="N70" s="243">
        <f t="shared" si="257"/>
        <v>0</v>
      </c>
      <c r="O70" s="243">
        <f t="shared" ref="O70" si="258">O71+O72</f>
        <v>0</v>
      </c>
      <c r="P70" s="243">
        <f t="shared" si="257"/>
        <v>0</v>
      </c>
      <c r="Q70" s="243">
        <f t="shared" si="257"/>
        <v>0</v>
      </c>
      <c r="R70" s="243">
        <f t="shared" si="257"/>
        <v>0</v>
      </c>
      <c r="S70" s="244">
        <f t="shared" si="257"/>
        <v>0</v>
      </c>
      <c r="T70" s="239">
        <f t="shared" si="255"/>
        <v>0</v>
      </c>
      <c r="U70" s="265">
        <f>U71+U72</f>
        <v>0</v>
      </c>
      <c r="V70" s="243">
        <f>V71+V72</f>
        <v>0</v>
      </c>
      <c r="W70" s="241">
        <f t="shared" ref="W70:AE70" si="259">W71+W72</f>
        <v>0</v>
      </c>
      <c r="X70" s="306">
        <f t="shared" si="259"/>
        <v>0</v>
      </c>
      <c r="Y70" s="242">
        <f t="shared" si="259"/>
        <v>0</v>
      </c>
      <c r="Z70" s="243">
        <f t="shared" si="259"/>
        <v>0</v>
      </c>
      <c r="AA70" s="243">
        <f t="shared" ref="AA70" si="260">AA71+AA72</f>
        <v>0</v>
      </c>
      <c r="AB70" s="243">
        <f t="shared" si="259"/>
        <v>0</v>
      </c>
      <c r="AC70" s="243">
        <f t="shared" si="259"/>
        <v>0</v>
      </c>
      <c r="AD70" s="243">
        <f t="shared" si="259"/>
        <v>0</v>
      </c>
      <c r="AE70" s="244">
        <f t="shared" si="259"/>
        <v>0</v>
      </c>
      <c r="AF70" s="264">
        <f t="shared" si="256"/>
        <v>0</v>
      </c>
      <c r="AG70" s="240">
        <f>AG71+AG72</f>
        <v>0</v>
      </c>
      <c r="AH70" s="243">
        <f>AH71+AH72</f>
        <v>0</v>
      </c>
      <c r="AI70" s="241">
        <f t="shared" ref="AI70:AQ70" si="261">AI71+AI72</f>
        <v>0</v>
      </c>
      <c r="AJ70" s="306">
        <f t="shared" si="261"/>
        <v>0</v>
      </c>
      <c r="AK70" s="242">
        <f t="shared" si="261"/>
        <v>0</v>
      </c>
      <c r="AL70" s="243">
        <f t="shared" si="261"/>
        <v>0</v>
      </c>
      <c r="AM70" s="243">
        <f t="shared" ref="AM70" si="262">AM71+AM72</f>
        <v>0</v>
      </c>
      <c r="AN70" s="243">
        <f t="shared" si="261"/>
        <v>0</v>
      </c>
      <c r="AO70" s="243">
        <f t="shared" si="261"/>
        <v>0</v>
      </c>
      <c r="AP70" s="243">
        <f t="shared" si="261"/>
        <v>0</v>
      </c>
      <c r="AQ70" s="244">
        <f t="shared" si="261"/>
        <v>0</v>
      </c>
      <c r="AR70" s="208"/>
      <c r="AT70" s="391"/>
      <c r="AU70" s="391"/>
      <c r="AV70" s="391"/>
    </row>
    <row r="71" spans="1:136" s="72" customFormat="1" ht="15" x14ac:dyDescent="0.25">
      <c r="A71" s="232"/>
      <c r="B71" s="181"/>
      <c r="C71" s="181">
        <v>451</v>
      </c>
      <c r="D71" s="566" t="s">
        <v>87</v>
      </c>
      <c r="E71" s="566"/>
      <c r="F71" s="566"/>
      <c r="G71" s="566"/>
      <c r="H71" s="76">
        <f t="shared" si="254"/>
        <v>0</v>
      </c>
      <c r="I71" s="80"/>
      <c r="J71" s="94"/>
      <c r="K71" s="82"/>
      <c r="L71" s="305"/>
      <c r="M71" s="120"/>
      <c r="N71" s="81"/>
      <c r="O71" s="81"/>
      <c r="P71" s="81"/>
      <c r="Q71" s="81"/>
      <c r="R71" s="81"/>
      <c r="S71" s="184"/>
      <c r="T71" s="28">
        <f t="shared" si="255"/>
        <v>0</v>
      </c>
      <c r="U71" s="94"/>
      <c r="V71" s="81"/>
      <c r="W71" s="82"/>
      <c r="X71" s="305"/>
      <c r="Y71" s="120"/>
      <c r="Z71" s="81"/>
      <c r="AA71" s="81"/>
      <c r="AB71" s="81"/>
      <c r="AC71" s="81"/>
      <c r="AD71" s="81"/>
      <c r="AE71" s="184"/>
      <c r="AF71" s="109">
        <f t="shared" si="256"/>
        <v>0</v>
      </c>
      <c r="AG71" s="477">
        <f t="shared" ref="AG71:AG72" si="263">I71+U71</f>
        <v>0</v>
      </c>
      <c r="AH71" s="30">
        <f t="shared" ref="AH71:AH72" si="264">J71+V71</f>
        <v>0</v>
      </c>
      <c r="AI71" s="31">
        <f t="shared" ref="AI71:AI72" si="265">K71+W71</f>
        <v>0</v>
      </c>
      <c r="AJ71" s="329">
        <f t="shared" ref="AJ71:AJ72" si="266">L71+X71</f>
        <v>0</v>
      </c>
      <c r="AK71" s="292">
        <f t="shared" ref="AK71:AK72" si="267">M71+Y71</f>
        <v>0</v>
      </c>
      <c r="AL71" s="30">
        <f t="shared" ref="AL71:AL72" si="268">N71+Z71</f>
        <v>0</v>
      </c>
      <c r="AM71" s="30">
        <f t="shared" ref="AM71:AM72" si="269">O71+AA71</f>
        <v>0</v>
      </c>
      <c r="AN71" s="30">
        <f t="shared" ref="AN71:AN72" si="270">P71+AB71</f>
        <v>0</v>
      </c>
      <c r="AO71" s="30">
        <f t="shared" ref="AO71:AO72" si="271">Q71+AC71</f>
        <v>0</v>
      </c>
      <c r="AP71" s="30">
        <f t="shared" ref="AP71:AP72" si="272">R71+AD71</f>
        <v>0</v>
      </c>
      <c r="AQ71" s="127">
        <f t="shared" ref="AQ71:AQ72" si="273">S71+AE71</f>
        <v>0</v>
      </c>
      <c r="AR71" s="208"/>
      <c r="AS71" s="89"/>
      <c r="AT71" s="391"/>
      <c r="AU71" s="391"/>
      <c r="AV71" s="391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32"/>
      <c r="B72" s="181"/>
      <c r="C72" s="181">
        <v>452</v>
      </c>
      <c r="D72" s="566" t="s">
        <v>91</v>
      </c>
      <c r="E72" s="566"/>
      <c r="F72" s="566"/>
      <c r="G72" s="566"/>
      <c r="H72" s="76">
        <f t="shared" si="254"/>
        <v>0</v>
      </c>
      <c r="I72" s="80"/>
      <c r="J72" s="94"/>
      <c r="K72" s="82"/>
      <c r="L72" s="305"/>
      <c r="M72" s="120"/>
      <c r="N72" s="81"/>
      <c r="O72" s="81"/>
      <c r="P72" s="81"/>
      <c r="Q72" s="81"/>
      <c r="R72" s="81"/>
      <c r="S72" s="184"/>
      <c r="T72" s="28">
        <f t="shared" si="255"/>
        <v>0</v>
      </c>
      <c r="U72" s="94"/>
      <c r="V72" s="81"/>
      <c r="W72" s="82"/>
      <c r="X72" s="305"/>
      <c r="Y72" s="120"/>
      <c r="Z72" s="81"/>
      <c r="AA72" s="81"/>
      <c r="AB72" s="81"/>
      <c r="AC72" s="81"/>
      <c r="AD72" s="81"/>
      <c r="AE72" s="184"/>
      <c r="AF72" s="109">
        <f t="shared" si="256"/>
        <v>0</v>
      </c>
      <c r="AG72" s="477">
        <f t="shared" si="263"/>
        <v>0</v>
      </c>
      <c r="AH72" s="30">
        <f t="shared" si="264"/>
        <v>0</v>
      </c>
      <c r="AI72" s="31">
        <f t="shared" si="265"/>
        <v>0</v>
      </c>
      <c r="AJ72" s="329">
        <f t="shared" si="266"/>
        <v>0</v>
      </c>
      <c r="AK72" s="292">
        <f t="shared" si="267"/>
        <v>0</v>
      </c>
      <c r="AL72" s="30">
        <f t="shared" si="268"/>
        <v>0</v>
      </c>
      <c r="AM72" s="30">
        <f t="shared" si="269"/>
        <v>0</v>
      </c>
      <c r="AN72" s="30">
        <f t="shared" si="270"/>
        <v>0</v>
      </c>
      <c r="AO72" s="30">
        <f t="shared" si="271"/>
        <v>0</v>
      </c>
      <c r="AP72" s="30">
        <f t="shared" si="272"/>
        <v>0</v>
      </c>
      <c r="AQ72" s="127">
        <f t="shared" si="273"/>
        <v>0</v>
      </c>
      <c r="AR72" s="208"/>
      <c r="AS72" s="89"/>
      <c r="AT72" s="391"/>
      <c r="AU72" s="391"/>
      <c r="AV72" s="391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74" customFormat="1" ht="12.75" customHeight="1" x14ac:dyDescent="0.25">
      <c r="A73" s="272"/>
      <c r="B73" s="273"/>
      <c r="D73" s="275"/>
      <c r="E73" s="275"/>
      <c r="F73" s="275"/>
      <c r="G73" s="275"/>
      <c r="I73" s="590" t="s">
        <v>125</v>
      </c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394"/>
      <c r="U73" s="590" t="s">
        <v>125</v>
      </c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278"/>
      <c r="AG73" s="577" t="s">
        <v>125</v>
      </c>
      <c r="AH73" s="577"/>
      <c r="AI73" s="577"/>
      <c r="AJ73" s="577"/>
      <c r="AK73" s="577"/>
      <c r="AL73" s="577"/>
      <c r="AM73" s="577"/>
      <c r="AN73" s="577"/>
      <c r="AO73" s="577"/>
      <c r="AP73" s="577"/>
      <c r="AQ73" s="578"/>
      <c r="AR73" s="276"/>
      <c r="AS73" s="312"/>
      <c r="AT73" s="312"/>
      <c r="AU73" s="312"/>
      <c r="AV73" s="312"/>
      <c r="AW73" s="278"/>
      <c r="AX73" s="278"/>
      <c r="AY73" s="278"/>
      <c r="AZ73" s="278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</row>
    <row r="74" spans="1:136" s="72" customFormat="1" ht="10.5" customHeight="1" x14ac:dyDescent="0.25">
      <c r="A74" s="227"/>
      <c r="B74" s="212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35"/>
      <c r="AR74" s="208"/>
      <c r="AS74" s="632"/>
      <c r="AT74" s="632"/>
      <c r="AU74" s="632"/>
      <c r="AV74" s="632"/>
      <c r="AW74" s="89"/>
      <c r="AX74" s="89"/>
      <c r="AY74" s="89"/>
      <c r="AZ74" s="89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83" t="s">
        <v>65</v>
      </c>
      <c r="B75" s="584"/>
      <c r="C75" s="584"/>
      <c r="D75" s="573" t="s">
        <v>124</v>
      </c>
      <c r="E75" s="573"/>
      <c r="F75" s="573"/>
      <c r="G75" s="574"/>
      <c r="H75" s="83">
        <f>SUM(I75:S75)</f>
        <v>0</v>
      </c>
      <c r="I75" s="84">
        <f>I76</f>
        <v>0</v>
      </c>
      <c r="J75" s="287">
        <f>J76</f>
        <v>0</v>
      </c>
      <c r="K75" s="86">
        <f t="shared" ref="K75:AQ75" si="274">K76</f>
        <v>0</v>
      </c>
      <c r="L75" s="303">
        <f t="shared" si="274"/>
        <v>0</v>
      </c>
      <c r="M75" s="122">
        <f t="shared" si="274"/>
        <v>0</v>
      </c>
      <c r="N75" s="85">
        <f t="shared" si="274"/>
        <v>0</v>
      </c>
      <c r="O75" s="85">
        <f t="shared" si="274"/>
        <v>0</v>
      </c>
      <c r="P75" s="85">
        <f t="shared" si="274"/>
        <v>0</v>
      </c>
      <c r="Q75" s="85">
        <f t="shared" si="274"/>
        <v>0</v>
      </c>
      <c r="R75" s="85">
        <f t="shared" si="274"/>
        <v>0</v>
      </c>
      <c r="S75" s="86">
        <f t="shared" si="274"/>
        <v>0</v>
      </c>
      <c r="T75" s="247">
        <f>SUM(U75:AE75)</f>
        <v>0</v>
      </c>
      <c r="U75" s="84">
        <f>U76</f>
        <v>0</v>
      </c>
      <c r="V75" s="287">
        <f>V76</f>
        <v>0</v>
      </c>
      <c r="W75" s="86">
        <f t="shared" si="274"/>
        <v>0</v>
      </c>
      <c r="X75" s="303">
        <f t="shared" si="274"/>
        <v>0</v>
      </c>
      <c r="Y75" s="122">
        <f t="shared" si="274"/>
        <v>0</v>
      </c>
      <c r="Z75" s="85">
        <f t="shared" si="274"/>
        <v>0</v>
      </c>
      <c r="AA75" s="85">
        <f t="shared" si="274"/>
        <v>0</v>
      </c>
      <c r="AB75" s="85">
        <f t="shared" si="274"/>
        <v>0</v>
      </c>
      <c r="AC75" s="85">
        <f t="shared" si="274"/>
        <v>0</v>
      </c>
      <c r="AD75" s="85">
        <f t="shared" si="274"/>
        <v>0</v>
      </c>
      <c r="AE75" s="86">
        <f t="shared" si="274"/>
        <v>0</v>
      </c>
      <c r="AF75" s="263">
        <f>SUM(AG75:AQ75)</f>
        <v>0</v>
      </c>
      <c r="AG75" s="471">
        <f>AG76</f>
        <v>0</v>
      </c>
      <c r="AH75" s="472">
        <f>AH76</f>
        <v>0</v>
      </c>
      <c r="AI75" s="473">
        <f t="shared" si="274"/>
        <v>0</v>
      </c>
      <c r="AJ75" s="474">
        <f t="shared" si="274"/>
        <v>0</v>
      </c>
      <c r="AK75" s="475">
        <f t="shared" si="274"/>
        <v>0</v>
      </c>
      <c r="AL75" s="476">
        <f t="shared" si="274"/>
        <v>0</v>
      </c>
      <c r="AM75" s="476">
        <f t="shared" si="274"/>
        <v>0</v>
      </c>
      <c r="AN75" s="476">
        <f t="shared" si="274"/>
        <v>0</v>
      </c>
      <c r="AO75" s="476">
        <f t="shared" si="274"/>
        <v>0</v>
      </c>
      <c r="AP75" s="476">
        <f t="shared" si="274"/>
        <v>0</v>
      </c>
      <c r="AQ75" s="473">
        <f t="shared" si="274"/>
        <v>0</v>
      </c>
      <c r="AR75" s="208"/>
      <c r="AS75" s="192"/>
      <c r="AT75" s="451"/>
      <c r="AU75" s="451"/>
      <c r="AV75" s="451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</row>
    <row r="76" spans="1:136" s="74" customFormat="1" ht="15.75" customHeight="1" x14ac:dyDescent="0.25">
      <c r="A76" s="439">
        <v>3</v>
      </c>
      <c r="B76" s="68"/>
      <c r="C76" s="90"/>
      <c r="D76" s="564" t="s">
        <v>16</v>
      </c>
      <c r="E76" s="564"/>
      <c r="F76" s="564"/>
      <c r="G76" s="565"/>
      <c r="H76" s="75">
        <f t="shared" ref="H76:H83" si="275">SUM(I76:S76)</f>
        <v>0</v>
      </c>
      <c r="I76" s="77">
        <f>I77+I81</f>
        <v>0</v>
      </c>
      <c r="J76" s="61">
        <f>J77+J81</f>
        <v>0</v>
      </c>
      <c r="K76" s="79">
        <f t="shared" ref="K76:S76" si="276">K77+K81</f>
        <v>0</v>
      </c>
      <c r="L76" s="304">
        <f t="shared" si="276"/>
        <v>0</v>
      </c>
      <c r="M76" s="95">
        <f t="shared" si="276"/>
        <v>0</v>
      </c>
      <c r="N76" s="78">
        <f t="shared" si="276"/>
        <v>0</v>
      </c>
      <c r="O76" s="78">
        <f t="shared" ref="O76" si="277">O77+O81</f>
        <v>0</v>
      </c>
      <c r="P76" s="78">
        <f t="shared" si="276"/>
        <v>0</v>
      </c>
      <c r="Q76" s="78">
        <f t="shared" si="276"/>
        <v>0</v>
      </c>
      <c r="R76" s="78">
        <f t="shared" si="276"/>
        <v>0</v>
      </c>
      <c r="S76" s="79">
        <f t="shared" si="276"/>
        <v>0</v>
      </c>
      <c r="T76" s="239">
        <f t="shared" ref="T76:T83" si="278">SUM(U76:AE76)</f>
        <v>0</v>
      </c>
      <c r="U76" s="77">
        <f>U77+U81</f>
        <v>0</v>
      </c>
      <c r="V76" s="61">
        <f>V77+V81</f>
        <v>0</v>
      </c>
      <c r="W76" s="79">
        <f t="shared" ref="W76:AE76" si="279">W77+W81</f>
        <v>0</v>
      </c>
      <c r="X76" s="304">
        <f t="shared" si="279"/>
        <v>0</v>
      </c>
      <c r="Y76" s="95">
        <f t="shared" si="279"/>
        <v>0</v>
      </c>
      <c r="Z76" s="78">
        <f t="shared" si="279"/>
        <v>0</v>
      </c>
      <c r="AA76" s="78">
        <f t="shared" ref="AA76" si="280">AA77+AA81</f>
        <v>0</v>
      </c>
      <c r="AB76" s="78">
        <f t="shared" si="279"/>
        <v>0</v>
      </c>
      <c r="AC76" s="78">
        <f t="shared" si="279"/>
        <v>0</v>
      </c>
      <c r="AD76" s="78">
        <f t="shared" si="279"/>
        <v>0</v>
      </c>
      <c r="AE76" s="79">
        <f t="shared" si="279"/>
        <v>0</v>
      </c>
      <c r="AF76" s="264">
        <f t="shared" ref="AF76:AF83" si="281">SUM(AG76:AQ76)</f>
        <v>0</v>
      </c>
      <c r="AG76" s="318">
        <f>AG77+AG81</f>
        <v>0</v>
      </c>
      <c r="AH76" s="265">
        <f>AH77+AH81</f>
        <v>0</v>
      </c>
      <c r="AI76" s="241">
        <f t="shared" ref="AI76:AQ76" si="282">AI77+AI81</f>
        <v>0</v>
      </c>
      <c r="AJ76" s="306">
        <f t="shared" si="282"/>
        <v>0</v>
      </c>
      <c r="AK76" s="242">
        <f t="shared" si="282"/>
        <v>0</v>
      </c>
      <c r="AL76" s="243">
        <f t="shared" si="282"/>
        <v>0</v>
      </c>
      <c r="AM76" s="243">
        <f t="shared" ref="AM76" si="283">AM77+AM81</f>
        <v>0</v>
      </c>
      <c r="AN76" s="243">
        <f t="shared" si="282"/>
        <v>0</v>
      </c>
      <c r="AO76" s="243">
        <f t="shared" si="282"/>
        <v>0</v>
      </c>
      <c r="AP76" s="243">
        <f t="shared" si="282"/>
        <v>0</v>
      </c>
      <c r="AQ76" s="241">
        <f t="shared" si="282"/>
        <v>0</v>
      </c>
      <c r="AR76" s="208"/>
      <c r="AS76" s="89"/>
      <c r="AT76" s="391"/>
      <c r="AU76" s="391"/>
      <c r="AV76" s="391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</row>
    <row r="77" spans="1:136" s="73" customFormat="1" ht="15.75" customHeight="1" x14ac:dyDescent="0.25">
      <c r="A77" s="562">
        <v>31</v>
      </c>
      <c r="B77" s="563"/>
      <c r="C77" s="90"/>
      <c r="D77" s="564" t="s">
        <v>0</v>
      </c>
      <c r="E77" s="564"/>
      <c r="F77" s="564"/>
      <c r="G77" s="565"/>
      <c r="H77" s="75">
        <f t="shared" si="275"/>
        <v>0</v>
      </c>
      <c r="I77" s="96">
        <f>SUM(I78:I80)</f>
        <v>0</v>
      </c>
      <c r="J77" s="61">
        <f>SUM(J78:J80)</f>
        <v>0</v>
      </c>
      <c r="K77" s="79">
        <f t="shared" ref="K77:S77" si="284">SUM(K78:K80)</f>
        <v>0</v>
      </c>
      <c r="L77" s="304">
        <f t="shared" si="284"/>
        <v>0</v>
      </c>
      <c r="M77" s="95">
        <f t="shared" si="284"/>
        <v>0</v>
      </c>
      <c r="N77" s="78">
        <f t="shared" si="284"/>
        <v>0</v>
      </c>
      <c r="O77" s="78">
        <f t="shared" ref="O77" si="285">SUM(O78:O80)</f>
        <v>0</v>
      </c>
      <c r="P77" s="78">
        <f t="shared" si="284"/>
        <v>0</v>
      </c>
      <c r="Q77" s="78">
        <f t="shared" si="284"/>
        <v>0</v>
      </c>
      <c r="R77" s="78">
        <f t="shared" si="284"/>
        <v>0</v>
      </c>
      <c r="S77" s="231">
        <f t="shared" si="284"/>
        <v>0</v>
      </c>
      <c r="T77" s="250">
        <f t="shared" si="278"/>
        <v>0</v>
      </c>
      <c r="U77" s="96">
        <f>SUM(U78:U80)</f>
        <v>0</v>
      </c>
      <c r="V77" s="78">
        <f>SUM(V78:V80)</f>
        <v>0</v>
      </c>
      <c r="W77" s="79">
        <f t="shared" ref="W77:AE77" si="286">SUM(W78:W80)</f>
        <v>0</v>
      </c>
      <c r="X77" s="304">
        <f t="shared" si="286"/>
        <v>0</v>
      </c>
      <c r="Y77" s="95">
        <f t="shared" si="286"/>
        <v>0</v>
      </c>
      <c r="Z77" s="78">
        <f t="shared" si="286"/>
        <v>0</v>
      </c>
      <c r="AA77" s="78">
        <f t="shared" ref="AA77" si="287">SUM(AA78:AA80)</f>
        <v>0</v>
      </c>
      <c r="AB77" s="78">
        <f t="shared" si="286"/>
        <v>0</v>
      </c>
      <c r="AC77" s="78">
        <f t="shared" si="286"/>
        <v>0</v>
      </c>
      <c r="AD77" s="78">
        <f t="shared" si="286"/>
        <v>0</v>
      </c>
      <c r="AE77" s="231">
        <f t="shared" si="286"/>
        <v>0</v>
      </c>
      <c r="AF77" s="264">
        <f t="shared" si="281"/>
        <v>0</v>
      </c>
      <c r="AG77" s="240">
        <f>SUM(AG78:AG80)</f>
        <v>0</v>
      </c>
      <c r="AH77" s="243">
        <f>SUM(AH78:AH80)</f>
        <v>0</v>
      </c>
      <c r="AI77" s="241">
        <f t="shared" ref="AI77:AQ77" si="288">SUM(AI78:AI80)</f>
        <v>0</v>
      </c>
      <c r="AJ77" s="306">
        <f t="shared" si="288"/>
        <v>0</v>
      </c>
      <c r="AK77" s="242">
        <f t="shared" si="288"/>
        <v>0</v>
      </c>
      <c r="AL77" s="243">
        <f t="shared" si="288"/>
        <v>0</v>
      </c>
      <c r="AM77" s="243">
        <f t="shared" ref="AM77" si="289">SUM(AM78:AM80)</f>
        <v>0</v>
      </c>
      <c r="AN77" s="243">
        <f t="shared" si="288"/>
        <v>0</v>
      </c>
      <c r="AO77" s="243">
        <f t="shared" si="288"/>
        <v>0</v>
      </c>
      <c r="AP77" s="243">
        <f t="shared" si="288"/>
        <v>0</v>
      </c>
      <c r="AQ77" s="244">
        <f t="shared" si="288"/>
        <v>0</v>
      </c>
      <c r="AR77" s="208"/>
      <c r="AS77" s="89"/>
      <c r="AT77" s="391"/>
      <c r="AU77" s="391"/>
      <c r="AV77" s="391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</row>
    <row r="78" spans="1:136" s="72" customFormat="1" ht="15.75" customHeight="1" x14ac:dyDescent="0.25">
      <c r="A78" s="232"/>
      <c r="B78" s="181"/>
      <c r="C78" s="181">
        <v>311</v>
      </c>
      <c r="D78" s="566" t="s">
        <v>1</v>
      </c>
      <c r="E78" s="566"/>
      <c r="F78" s="566"/>
      <c r="G78" s="566"/>
      <c r="H78" s="76">
        <f t="shared" si="275"/>
        <v>0</v>
      </c>
      <c r="I78" s="80"/>
      <c r="J78" s="94"/>
      <c r="K78" s="82"/>
      <c r="L78" s="305"/>
      <c r="M78" s="120"/>
      <c r="N78" s="81"/>
      <c r="O78" s="81"/>
      <c r="P78" s="81"/>
      <c r="Q78" s="81"/>
      <c r="R78" s="81"/>
      <c r="S78" s="82"/>
      <c r="T78" s="28">
        <f t="shared" si="278"/>
        <v>0</v>
      </c>
      <c r="U78" s="80"/>
      <c r="V78" s="94"/>
      <c r="W78" s="82"/>
      <c r="X78" s="305"/>
      <c r="Y78" s="120"/>
      <c r="Z78" s="81"/>
      <c r="AA78" s="81"/>
      <c r="AB78" s="81"/>
      <c r="AC78" s="81"/>
      <c r="AD78" s="81"/>
      <c r="AE78" s="82"/>
      <c r="AF78" s="109">
        <f t="shared" si="281"/>
        <v>0</v>
      </c>
      <c r="AG78" s="29">
        <f t="shared" ref="AG78:AG80" si="290">I78+U78</f>
        <v>0</v>
      </c>
      <c r="AH78" s="92">
        <f t="shared" ref="AH78:AH80" si="291">J78+V78</f>
        <v>0</v>
      </c>
      <c r="AI78" s="31">
        <f t="shared" ref="AI78:AI80" si="292">K78+W78</f>
        <v>0</v>
      </c>
      <c r="AJ78" s="329">
        <f t="shared" ref="AJ78:AJ80" si="293">L78+X78</f>
        <v>0</v>
      </c>
      <c r="AK78" s="292">
        <f t="shared" ref="AK78:AK80" si="294">M78+Y78</f>
        <v>0</v>
      </c>
      <c r="AL78" s="30">
        <f t="shared" ref="AL78:AL80" si="295">N78+Z78</f>
        <v>0</v>
      </c>
      <c r="AM78" s="30">
        <f t="shared" ref="AM78:AM80" si="296">O78+AA78</f>
        <v>0</v>
      </c>
      <c r="AN78" s="30">
        <f t="shared" ref="AN78:AN80" si="297">P78+AB78</f>
        <v>0</v>
      </c>
      <c r="AO78" s="30">
        <f t="shared" ref="AO78:AO80" si="298">Q78+AC78</f>
        <v>0</v>
      </c>
      <c r="AP78" s="30">
        <f t="shared" ref="AP78:AP80" si="299">R78+AD78</f>
        <v>0</v>
      </c>
      <c r="AQ78" s="31">
        <f t="shared" ref="AQ78:AQ80" si="300">S78+AE78</f>
        <v>0</v>
      </c>
      <c r="AR78" s="208"/>
      <c r="AS78" s="89"/>
      <c r="AT78" s="391"/>
      <c r="AU78" s="391"/>
      <c r="AV78" s="391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2"/>
      <c r="B79" s="181"/>
      <c r="C79" s="181">
        <v>312</v>
      </c>
      <c r="D79" s="566" t="s">
        <v>2</v>
      </c>
      <c r="E79" s="566"/>
      <c r="F79" s="566"/>
      <c r="G79" s="567"/>
      <c r="H79" s="76">
        <f t="shared" si="275"/>
        <v>0</v>
      </c>
      <c r="I79" s="80"/>
      <c r="J79" s="94"/>
      <c r="K79" s="82"/>
      <c r="L79" s="305"/>
      <c r="M79" s="120"/>
      <c r="N79" s="81"/>
      <c r="O79" s="81"/>
      <c r="P79" s="81"/>
      <c r="Q79" s="81"/>
      <c r="R79" s="81"/>
      <c r="S79" s="82"/>
      <c r="T79" s="28">
        <f t="shared" si="278"/>
        <v>0</v>
      </c>
      <c r="U79" s="80"/>
      <c r="V79" s="94"/>
      <c r="W79" s="82"/>
      <c r="X79" s="305"/>
      <c r="Y79" s="120"/>
      <c r="Z79" s="81"/>
      <c r="AA79" s="81"/>
      <c r="AB79" s="81"/>
      <c r="AC79" s="81"/>
      <c r="AD79" s="81"/>
      <c r="AE79" s="82"/>
      <c r="AF79" s="109">
        <f t="shared" si="281"/>
        <v>0</v>
      </c>
      <c r="AG79" s="29">
        <f t="shared" si="290"/>
        <v>0</v>
      </c>
      <c r="AH79" s="92">
        <f t="shared" si="291"/>
        <v>0</v>
      </c>
      <c r="AI79" s="31">
        <f t="shared" si="292"/>
        <v>0</v>
      </c>
      <c r="AJ79" s="329">
        <f t="shared" si="293"/>
        <v>0</v>
      </c>
      <c r="AK79" s="292">
        <f t="shared" si="294"/>
        <v>0</v>
      </c>
      <c r="AL79" s="30">
        <f t="shared" si="295"/>
        <v>0</v>
      </c>
      <c r="AM79" s="30">
        <f t="shared" si="296"/>
        <v>0</v>
      </c>
      <c r="AN79" s="30">
        <f t="shared" si="297"/>
        <v>0</v>
      </c>
      <c r="AO79" s="30">
        <f t="shared" si="298"/>
        <v>0</v>
      </c>
      <c r="AP79" s="30">
        <f t="shared" si="299"/>
        <v>0</v>
      </c>
      <c r="AQ79" s="31">
        <f t="shared" si="300"/>
        <v>0</v>
      </c>
      <c r="AR79" s="208"/>
      <c r="AS79" s="192"/>
      <c r="AT79" s="192"/>
      <c r="AU79" s="192"/>
      <c r="AV79" s="192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2"/>
      <c r="B80" s="181"/>
      <c r="C80" s="181">
        <v>313</v>
      </c>
      <c r="D80" s="566" t="s">
        <v>3</v>
      </c>
      <c r="E80" s="566"/>
      <c r="F80" s="566"/>
      <c r="G80" s="566"/>
      <c r="H80" s="76">
        <f t="shared" si="275"/>
        <v>0</v>
      </c>
      <c r="I80" s="80"/>
      <c r="J80" s="94"/>
      <c r="K80" s="82"/>
      <c r="L80" s="305"/>
      <c r="M80" s="120"/>
      <c r="N80" s="81"/>
      <c r="O80" s="81"/>
      <c r="P80" s="81"/>
      <c r="Q80" s="81"/>
      <c r="R80" s="81"/>
      <c r="S80" s="82"/>
      <c r="T80" s="28">
        <f t="shared" si="278"/>
        <v>0</v>
      </c>
      <c r="U80" s="80"/>
      <c r="V80" s="94"/>
      <c r="W80" s="82"/>
      <c r="X80" s="305"/>
      <c r="Y80" s="120"/>
      <c r="Z80" s="81"/>
      <c r="AA80" s="81"/>
      <c r="AB80" s="81"/>
      <c r="AC80" s="81"/>
      <c r="AD80" s="81"/>
      <c r="AE80" s="82"/>
      <c r="AF80" s="109">
        <f t="shared" si="281"/>
        <v>0</v>
      </c>
      <c r="AG80" s="29">
        <f t="shared" si="290"/>
        <v>0</v>
      </c>
      <c r="AH80" s="92">
        <f t="shared" si="291"/>
        <v>0</v>
      </c>
      <c r="AI80" s="31">
        <f t="shared" si="292"/>
        <v>0</v>
      </c>
      <c r="AJ80" s="329">
        <f t="shared" si="293"/>
        <v>0</v>
      </c>
      <c r="AK80" s="292">
        <f t="shared" si="294"/>
        <v>0</v>
      </c>
      <c r="AL80" s="30">
        <f t="shared" si="295"/>
        <v>0</v>
      </c>
      <c r="AM80" s="30">
        <f t="shared" si="296"/>
        <v>0</v>
      </c>
      <c r="AN80" s="30">
        <f t="shared" si="297"/>
        <v>0</v>
      </c>
      <c r="AO80" s="30">
        <f t="shared" si="298"/>
        <v>0</v>
      </c>
      <c r="AP80" s="30">
        <f t="shared" si="299"/>
        <v>0</v>
      </c>
      <c r="AQ80" s="31">
        <f t="shared" si="300"/>
        <v>0</v>
      </c>
      <c r="AR80" s="208"/>
      <c r="AS80" s="89"/>
      <c r="AT80" s="391"/>
      <c r="AU80" s="391"/>
      <c r="AV80" s="391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62">
        <v>32</v>
      </c>
      <c r="B81" s="563"/>
      <c r="C81" s="90"/>
      <c r="D81" s="564" t="s">
        <v>4</v>
      </c>
      <c r="E81" s="564"/>
      <c r="F81" s="564"/>
      <c r="G81" s="565"/>
      <c r="H81" s="75">
        <f t="shared" si="275"/>
        <v>0</v>
      </c>
      <c r="I81" s="77">
        <f t="shared" ref="I81:S81" si="301">SUM(I82:I85)</f>
        <v>0</v>
      </c>
      <c r="J81" s="61">
        <f t="shared" ref="J81" si="302">SUM(J82:J85)</f>
        <v>0</v>
      </c>
      <c r="K81" s="79">
        <f t="shared" si="301"/>
        <v>0</v>
      </c>
      <c r="L81" s="304">
        <f t="shared" si="301"/>
        <v>0</v>
      </c>
      <c r="M81" s="95">
        <f t="shared" si="301"/>
        <v>0</v>
      </c>
      <c r="N81" s="78">
        <f t="shared" si="301"/>
        <v>0</v>
      </c>
      <c r="O81" s="78">
        <f t="shared" ref="O81" si="303">SUM(O82:O85)</f>
        <v>0</v>
      </c>
      <c r="P81" s="78">
        <f t="shared" si="301"/>
        <v>0</v>
      </c>
      <c r="Q81" s="78">
        <f t="shared" si="301"/>
        <v>0</v>
      </c>
      <c r="R81" s="78">
        <f t="shared" si="301"/>
        <v>0</v>
      </c>
      <c r="S81" s="79">
        <f t="shared" si="301"/>
        <v>0</v>
      </c>
      <c r="T81" s="239">
        <f t="shared" si="278"/>
        <v>0</v>
      </c>
      <c r="U81" s="77">
        <f t="shared" ref="U81:AE81" si="304">SUM(U82:U85)</f>
        <v>0</v>
      </c>
      <c r="V81" s="61">
        <f t="shared" ref="V81" si="305">SUM(V82:V85)</f>
        <v>0</v>
      </c>
      <c r="W81" s="79">
        <f t="shared" si="304"/>
        <v>0</v>
      </c>
      <c r="X81" s="304">
        <f t="shared" si="304"/>
        <v>0</v>
      </c>
      <c r="Y81" s="95">
        <f t="shared" si="304"/>
        <v>0</v>
      </c>
      <c r="Z81" s="78">
        <f t="shared" si="304"/>
        <v>0</v>
      </c>
      <c r="AA81" s="78">
        <f t="shared" ref="AA81" si="306">SUM(AA82:AA85)</f>
        <v>0</v>
      </c>
      <c r="AB81" s="78">
        <f t="shared" si="304"/>
        <v>0</v>
      </c>
      <c r="AC81" s="78">
        <f t="shared" si="304"/>
        <v>0</v>
      </c>
      <c r="AD81" s="78">
        <f t="shared" si="304"/>
        <v>0</v>
      </c>
      <c r="AE81" s="79">
        <f t="shared" si="304"/>
        <v>0</v>
      </c>
      <c r="AF81" s="264">
        <f t="shared" si="281"/>
        <v>0</v>
      </c>
      <c r="AG81" s="318">
        <f t="shared" ref="AG81:AQ81" si="307">SUM(AG82:AG85)</f>
        <v>0</v>
      </c>
      <c r="AH81" s="265">
        <f t="shared" ref="AH81" si="308">SUM(AH82:AH85)</f>
        <v>0</v>
      </c>
      <c r="AI81" s="241">
        <f t="shared" si="307"/>
        <v>0</v>
      </c>
      <c r="AJ81" s="306">
        <f t="shared" si="307"/>
        <v>0</v>
      </c>
      <c r="AK81" s="242">
        <f t="shared" si="307"/>
        <v>0</v>
      </c>
      <c r="AL81" s="243">
        <f t="shared" si="307"/>
        <v>0</v>
      </c>
      <c r="AM81" s="243">
        <f t="shared" ref="AM81" si="309">SUM(AM82:AM85)</f>
        <v>0</v>
      </c>
      <c r="AN81" s="243">
        <f t="shared" si="307"/>
        <v>0</v>
      </c>
      <c r="AO81" s="243">
        <f t="shared" si="307"/>
        <v>0</v>
      </c>
      <c r="AP81" s="243">
        <f t="shared" si="307"/>
        <v>0</v>
      </c>
      <c r="AQ81" s="241">
        <f t="shared" si="307"/>
        <v>0</v>
      </c>
      <c r="AR81" s="208"/>
      <c r="AS81" s="89"/>
      <c r="AT81" s="391"/>
      <c r="AU81" s="391"/>
      <c r="AV81" s="391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</row>
    <row r="82" spans="1:136" s="72" customFormat="1" ht="15.75" customHeight="1" x14ac:dyDescent="0.25">
      <c r="A82" s="232"/>
      <c r="B82" s="181"/>
      <c r="C82" s="181">
        <v>321</v>
      </c>
      <c r="D82" s="566" t="s">
        <v>5</v>
      </c>
      <c r="E82" s="566"/>
      <c r="F82" s="566"/>
      <c r="G82" s="566"/>
      <c r="H82" s="76">
        <f t="shared" si="275"/>
        <v>0</v>
      </c>
      <c r="I82" s="80"/>
      <c r="J82" s="94"/>
      <c r="K82" s="82"/>
      <c r="L82" s="305"/>
      <c r="M82" s="120"/>
      <c r="N82" s="81"/>
      <c r="O82" s="81"/>
      <c r="P82" s="81"/>
      <c r="Q82" s="81"/>
      <c r="R82" s="81"/>
      <c r="S82" s="82"/>
      <c r="T82" s="28">
        <f t="shared" si="278"/>
        <v>0</v>
      </c>
      <c r="U82" s="80"/>
      <c r="V82" s="94"/>
      <c r="W82" s="82"/>
      <c r="X82" s="305"/>
      <c r="Y82" s="120"/>
      <c r="Z82" s="81"/>
      <c r="AA82" s="81"/>
      <c r="AB82" s="81"/>
      <c r="AC82" s="81"/>
      <c r="AD82" s="81"/>
      <c r="AE82" s="82"/>
      <c r="AF82" s="109">
        <f t="shared" si="281"/>
        <v>0</v>
      </c>
      <c r="AG82" s="29">
        <f t="shared" ref="AG82:AG85" si="310">I82+U82</f>
        <v>0</v>
      </c>
      <c r="AH82" s="92">
        <f t="shared" ref="AH82:AH85" si="311">J82+V82</f>
        <v>0</v>
      </c>
      <c r="AI82" s="31">
        <f t="shared" ref="AI82:AI85" si="312">K82+W82</f>
        <v>0</v>
      </c>
      <c r="AJ82" s="329">
        <f t="shared" ref="AJ82:AJ85" si="313">L82+X82</f>
        <v>0</v>
      </c>
      <c r="AK82" s="292">
        <f t="shared" ref="AK82:AK85" si="314">M82+Y82</f>
        <v>0</v>
      </c>
      <c r="AL82" s="30">
        <f t="shared" ref="AL82:AL85" si="315">N82+Z82</f>
        <v>0</v>
      </c>
      <c r="AM82" s="30">
        <f t="shared" ref="AM82:AM85" si="316">O82+AA82</f>
        <v>0</v>
      </c>
      <c r="AN82" s="30">
        <f t="shared" ref="AN82:AN85" si="317">P82+AB82</f>
        <v>0</v>
      </c>
      <c r="AO82" s="30">
        <f t="shared" ref="AO82:AO85" si="318">Q82+AC82</f>
        <v>0</v>
      </c>
      <c r="AP82" s="30">
        <f t="shared" ref="AP82:AP85" si="319">R82+AD82</f>
        <v>0</v>
      </c>
      <c r="AQ82" s="31">
        <f t="shared" ref="AQ82:AQ85" si="320">S82+AE82</f>
        <v>0</v>
      </c>
      <c r="AR82" s="208"/>
      <c r="AS82" s="89"/>
      <c r="AT82" s="391"/>
      <c r="AU82" s="391"/>
      <c r="AV82" s="391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32"/>
      <c r="B83" s="181"/>
      <c r="C83" s="181">
        <v>322</v>
      </c>
      <c r="D83" s="566" t="s">
        <v>6</v>
      </c>
      <c r="E83" s="566"/>
      <c r="F83" s="566"/>
      <c r="G83" s="566"/>
      <c r="H83" s="76">
        <f t="shared" si="275"/>
        <v>0</v>
      </c>
      <c r="I83" s="80"/>
      <c r="J83" s="94"/>
      <c r="K83" s="82"/>
      <c r="L83" s="305"/>
      <c r="M83" s="120"/>
      <c r="N83" s="81"/>
      <c r="O83" s="81"/>
      <c r="P83" s="81"/>
      <c r="Q83" s="81"/>
      <c r="R83" s="81"/>
      <c r="S83" s="82"/>
      <c r="T83" s="28">
        <f t="shared" si="278"/>
        <v>0</v>
      </c>
      <c r="U83" s="80"/>
      <c r="V83" s="94"/>
      <c r="W83" s="82"/>
      <c r="X83" s="305"/>
      <c r="Y83" s="120"/>
      <c r="Z83" s="81"/>
      <c r="AA83" s="81"/>
      <c r="AB83" s="81"/>
      <c r="AC83" s="81"/>
      <c r="AD83" s="81"/>
      <c r="AE83" s="82"/>
      <c r="AF83" s="109">
        <f t="shared" si="281"/>
        <v>0</v>
      </c>
      <c r="AG83" s="29">
        <f t="shared" si="310"/>
        <v>0</v>
      </c>
      <c r="AH83" s="92">
        <f t="shared" si="311"/>
        <v>0</v>
      </c>
      <c r="AI83" s="31">
        <f t="shared" si="312"/>
        <v>0</v>
      </c>
      <c r="AJ83" s="329">
        <f t="shared" si="313"/>
        <v>0</v>
      </c>
      <c r="AK83" s="292">
        <f t="shared" si="314"/>
        <v>0</v>
      </c>
      <c r="AL83" s="30">
        <f t="shared" si="315"/>
        <v>0</v>
      </c>
      <c r="AM83" s="30">
        <f t="shared" si="316"/>
        <v>0</v>
      </c>
      <c r="AN83" s="30">
        <f t="shared" si="317"/>
        <v>0</v>
      </c>
      <c r="AO83" s="30">
        <f t="shared" si="318"/>
        <v>0</v>
      </c>
      <c r="AP83" s="30">
        <f t="shared" si="319"/>
        <v>0</v>
      </c>
      <c r="AQ83" s="31">
        <f t="shared" si="320"/>
        <v>0</v>
      </c>
      <c r="AR83" s="208"/>
      <c r="AS83" s="89"/>
      <c r="AT83" s="391"/>
      <c r="AU83" s="391"/>
      <c r="AV83" s="391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32"/>
      <c r="B84" s="181"/>
      <c r="C84" s="181">
        <v>323</v>
      </c>
      <c r="D84" s="566" t="s">
        <v>7</v>
      </c>
      <c r="E84" s="566"/>
      <c r="F84" s="566"/>
      <c r="G84" s="566"/>
      <c r="H84" s="76">
        <f>SUM(I84:S84)</f>
        <v>0</v>
      </c>
      <c r="I84" s="80"/>
      <c r="J84" s="94"/>
      <c r="K84" s="82"/>
      <c r="L84" s="305"/>
      <c r="M84" s="120"/>
      <c r="N84" s="81"/>
      <c r="O84" s="81"/>
      <c r="P84" s="81"/>
      <c r="Q84" s="81"/>
      <c r="R84" s="81"/>
      <c r="S84" s="82"/>
      <c r="T84" s="28">
        <f>SUM(U84:AE84)</f>
        <v>0</v>
      </c>
      <c r="U84" s="80"/>
      <c r="V84" s="94"/>
      <c r="W84" s="82"/>
      <c r="X84" s="305"/>
      <c r="Y84" s="120"/>
      <c r="Z84" s="81"/>
      <c r="AA84" s="81"/>
      <c r="AB84" s="81"/>
      <c r="AC84" s="81"/>
      <c r="AD84" s="81"/>
      <c r="AE84" s="82"/>
      <c r="AF84" s="109">
        <f>SUM(AG84:AQ84)</f>
        <v>0</v>
      </c>
      <c r="AG84" s="29">
        <f t="shared" si="310"/>
        <v>0</v>
      </c>
      <c r="AH84" s="92">
        <f t="shared" si="311"/>
        <v>0</v>
      </c>
      <c r="AI84" s="31">
        <f t="shared" si="312"/>
        <v>0</v>
      </c>
      <c r="AJ84" s="329">
        <f t="shared" si="313"/>
        <v>0</v>
      </c>
      <c r="AK84" s="292">
        <f t="shared" si="314"/>
        <v>0</v>
      </c>
      <c r="AL84" s="30">
        <f t="shared" si="315"/>
        <v>0</v>
      </c>
      <c r="AM84" s="30">
        <f t="shared" si="316"/>
        <v>0</v>
      </c>
      <c r="AN84" s="30">
        <f t="shared" si="317"/>
        <v>0</v>
      </c>
      <c r="AO84" s="30">
        <f t="shared" si="318"/>
        <v>0</v>
      </c>
      <c r="AP84" s="30">
        <f t="shared" si="319"/>
        <v>0</v>
      </c>
      <c r="AQ84" s="31">
        <f t="shared" si="320"/>
        <v>0</v>
      </c>
      <c r="AR84" s="208"/>
      <c r="AS84" s="192"/>
      <c r="AT84" s="192"/>
      <c r="AU84" s="192"/>
      <c r="AV84" s="192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32"/>
      <c r="B85" s="181"/>
      <c r="C85" s="181">
        <v>329</v>
      </c>
      <c r="D85" s="566" t="s">
        <v>8</v>
      </c>
      <c r="E85" s="566"/>
      <c r="F85" s="566"/>
      <c r="G85" s="567"/>
      <c r="H85" s="76">
        <f t="shared" ref="H85" si="321">SUM(I85:S85)</f>
        <v>0</v>
      </c>
      <c r="I85" s="80"/>
      <c r="J85" s="94"/>
      <c r="K85" s="82"/>
      <c r="L85" s="305"/>
      <c r="M85" s="120"/>
      <c r="N85" s="81"/>
      <c r="O85" s="81"/>
      <c r="P85" s="81"/>
      <c r="Q85" s="81"/>
      <c r="R85" s="81"/>
      <c r="S85" s="82"/>
      <c r="T85" s="28">
        <f t="shared" ref="T85" si="322">SUM(U85:AE85)</f>
        <v>0</v>
      </c>
      <c r="U85" s="80"/>
      <c r="V85" s="94"/>
      <c r="W85" s="82"/>
      <c r="X85" s="305"/>
      <c r="Y85" s="120"/>
      <c r="Z85" s="81"/>
      <c r="AA85" s="81"/>
      <c r="AB85" s="81"/>
      <c r="AC85" s="81"/>
      <c r="AD85" s="81"/>
      <c r="AE85" s="82"/>
      <c r="AF85" s="109">
        <f t="shared" ref="AF85" si="323">SUM(AG85:AQ85)</f>
        <v>0</v>
      </c>
      <c r="AG85" s="29">
        <f t="shared" si="310"/>
        <v>0</v>
      </c>
      <c r="AH85" s="92">
        <f t="shared" si="311"/>
        <v>0</v>
      </c>
      <c r="AI85" s="31">
        <f t="shared" si="312"/>
        <v>0</v>
      </c>
      <c r="AJ85" s="329">
        <f t="shared" si="313"/>
        <v>0</v>
      </c>
      <c r="AK85" s="292">
        <f t="shared" si="314"/>
        <v>0</v>
      </c>
      <c r="AL85" s="30">
        <f t="shared" si="315"/>
        <v>0</v>
      </c>
      <c r="AM85" s="30">
        <f t="shared" si="316"/>
        <v>0</v>
      </c>
      <c r="AN85" s="30">
        <f t="shared" si="317"/>
        <v>0</v>
      </c>
      <c r="AO85" s="30">
        <f t="shared" si="318"/>
        <v>0</v>
      </c>
      <c r="AP85" s="30">
        <f t="shared" si="319"/>
        <v>0</v>
      </c>
      <c r="AQ85" s="31">
        <f t="shared" si="320"/>
        <v>0</v>
      </c>
      <c r="AR85" s="208"/>
      <c r="AS85" s="193"/>
      <c r="AT85" s="193"/>
      <c r="AU85" s="193"/>
      <c r="AV85" s="193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34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27"/>
      <c r="T86" s="109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27"/>
      <c r="AF86" s="109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27"/>
      <c r="AR86" s="208"/>
      <c r="AS86" s="632"/>
      <c r="AT86" s="632"/>
      <c r="AU86" s="632"/>
      <c r="AV86" s="632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83" t="s">
        <v>65</v>
      </c>
      <c r="B87" s="584"/>
      <c r="C87" s="584"/>
      <c r="D87" s="573" t="s">
        <v>130</v>
      </c>
      <c r="E87" s="573"/>
      <c r="F87" s="573"/>
      <c r="G87" s="574"/>
      <c r="H87" s="83">
        <f>SUM(I87:S87)</f>
        <v>0</v>
      </c>
      <c r="I87" s="84">
        <f>I88+I94</f>
        <v>0</v>
      </c>
      <c r="J87" s="287">
        <f>J88+J94</f>
        <v>0</v>
      </c>
      <c r="K87" s="86">
        <f t="shared" ref="K87:S87" si="324">K88+K94</f>
        <v>0</v>
      </c>
      <c r="L87" s="303">
        <f t="shared" si="324"/>
        <v>0</v>
      </c>
      <c r="M87" s="122">
        <f t="shared" si="324"/>
        <v>0</v>
      </c>
      <c r="N87" s="85">
        <f t="shared" si="324"/>
        <v>0</v>
      </c>
      <c r="O87" s="85">
        <f t="shared" ref="O87" si="325">O88+O94</f>
        <v>0</v>
      </c>
      <c r="P87" s="85">
        <f t="shared" si="324"/>
        <v>0</v>
      </c>
      <c r="Q87" s="85">
        <f t="shared" si="324"/>
        <v>0</v>
      </c>
      <c r="R87" s="85">
        <f t="shared" si="324"/>
        <v>0</v>
      </c>
      <c r="S87" s="86">
        <f t="shared" si="324"/>
        <v>0</v>
      </c>
      <c r="T87" s="247">
        <f>SUM(U87:AE87)</f>
        <v>0</v>
      </c>
      <c r="U87" s="84">
        <f>U88+U94</f>
        <v>0</v>
      </c>
      <c r="V87" s="287">
        <f>V88+V94</f>
        <v>0</v>
      </c>
      <c r="W87" s="86">
        <f t="shared" ref="W87:AE87" si="326">W88+W94</f>
        <v>0</v>
      </c>
      <c r="X87" s="303">
        <f t="shared" si="326"/>
        <v>0</v>
      </c>
      <c r="Y87" s="122">
        <f t="shared" si="326"/>
        <v>0</v>
      </c>
      <c r="Z87" s="85">
        <f t="shared" si="326"/>
        <v>0</v>
      </c>
      <c r="AA87" s="85">
        <f t="shared" ref="AA87" si="327">AA88+AA94</f>
        <v>0</v>
      </c>
      <c r="AB87" s="85">
        <f t="shared" si="326"/>
        <v>0</v>
      </c>
      <c r="AC87" s="85">
        <f t="shared" si="326"/>
        <v>0</v>
      </c>
      <c r="AD87" s="85">
        <f t="shared" si="326"/>
        <v>0</v>
      </c>
      <c r="AE87" s="86">
        <f t="shared" si="326"/>
        <v>0</v>
      </c>
      <c r="AF87" s="263">
        <f>SUM(AG87:AQ87)</f>
        <v>0</v>
      </c>
      <c r="AG87" s="471">
        <f>AG88+AG94</f>
        <v>0</v>
      </c>
      <c r="AH87" s="472">
        <f>AH88+AH94</f>
        <v>0</v>
      </c>
      <c r="AI87" s="473">
        <f t="shared" ref="AI87:AQ87" si="328">AI88+AI94</f>
        <v>0</v>
      </c>
      <c r="AJ87" s="474">
        <f t="shared" si="328"/>
        <v>0</v>
      </c>
      <c r="AK87" s="475">
        <f t="shared" si="328"/>
        <v>0</v>
      </c>
      <c r="AL87" s="476">
        <f t="shared" si="328"/>
        <v>0</v>
      </c>
      <c r="AM87" s="476">
        <f t="shared" ref="AM87" si="329">AM88+AM94</f>
        <v>0</v>
      </c>
      <c r="AN87" s="476">
        <f t="shared" si="328"/>
        <v>0</v>
      </c>
      <c r="AO87" s="476">
        <f t="shared" si="328"/>
        <v>0</v>
      </c>
      <c r="AP87" s="476">
        <f t="shared" si="328"/>
        <v>0</v>
      </c>
      <c r="AQ87" s="473">
        <f t="shared" si="328"/>
        <v>0</v>
      </c>
      <c r="AR87" s="208"/>
      <c r="AS87" s="126"/>
      <c r="AT87" s="198"/>
      <c r="AU87" s="198"/>
      <c r="AV87" s="198"/>
      <c r="AW87" s="194"/>
      <c r="AX87" s="194"/>
      <c r="AY87" s="194"/>
      <c r="AZ87" s="194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4"/>
      <c r="DP87" s="194"/>
      <c r="DQ87" s="194"/>
      <c r="DR87" s="194"/>
      <c r="DS87" s="194"/>
      <c r="DT87" s="194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194"/>
      <c r="EF87" s="194"/>
    </row>
    <row r="88" spans="1:136" s="74" customFormat="1" ht="15.75" customHeight="1" x14ac:dyDescent="0.25">
      <c r="A88" s="230">
        <v>3</v>
      </c>
      <c r="B88" s="68"/>
      <c r="C88" s="90"/>
      <c r="D88" s="564" t="s">
        <v>16</v>
      </c>
      <c r="E88" s="564"/>
      <c r="F88" s="564"/>
      <c r="G88" s="565"/>
      <c r="H88" s="75">
        <f t="shared" ref="H88:H91" si="330">SUM(I88:S88)</f>
        <v>0</v>
      </c>
      <c r="I88" s="77">
        <f>I89</f>
        <v>0</v>
      </c>
      <c r="J88" s="61">
        <f>J89</f>
        <v>0</v>
      </c>
      <c r="K88" s="79">
        <f t="shared" ref="K88:AQ88" si="331">K89</f>
        <v>0</v>
      </c>
      <c r="L88" s="304">
        <f t="shared" si="331"/>
        <v>0</v>
      </c>
      <c r="M88" s="95">
        <f t="shared" si="331"/>
        <v>0</v>
      </c>
      <c r="N88" s="78">
        <f t="shared" si="331"/>
        <v>0</v>
      </c>
      <c r="O88" s="78">
        <f t="shared" si="331"/>
        <v>0</v>
      </c>
      <c r="P88" s="78">
        <f t="shared" si="331"/>
        <v>0</v>
      </c>
      <c r="Q88" s="78">
        <f t="shared" si="331"/>
        <v>0</v>
      </c>
      <c r="R88" s="78">
        <f t="shared" si="331"/>
        <v>0</v>
      </c>
      <c r="S88" s="79">
        <f t="shared" si="331"/>
        <v>0</v>
      </c>
      <c r="T88" s="239">
        <f t="shared" ref="T88:T91" si="332">SUM(U88:AE88)</f>
        <v>0</v>
      </c>
      <c r="U88" s="77">
        <f>U89</f>
        <v>0</v>
      </c>
      <c r="V88" s="61">
        <f>V89</f>
        <v>0</v>
      </c>
      <c r="W88" s="79">
        <f t="shared" si="331"/>
        <v>0</v>
      </c>
      <c r="X88" s="304">
        <f t="shared" si="331"/>
        <v>0</v>
      </c>
      <c r="Y88" s="95">
        <f t="shared" si="331"/>
        <v>0</v>
      </c>
      <c r="Z88" s="78">
        <f t="shared" si="331"/>
        <v>0</v>
      </c>
      <c r="AA88" s="78">
        <f t="shared" si="331"/>
        <v>0</v>
      </c>
      <c r="AB88" s="78">
        <f t="shared" si="331"/>
        <v>0</v>
      </c>
      <c r="AC88" s="78">
        <f t="shared" si="331"/>
        <v>0</v>
      </c>
      <c r="AD88" s="78">
        <f t="shared" si="331"/>
        <v>0</v>
      </c>
      <c r="AE88" s="79">
        <f t="shared" si="331"/>
        <v>0</v>
      </c>
      <c r="AF88" s="264">
        <f t="shared" ref="AF88:AF91" si="333">SUM(AG88:AQ88)</f>
        <v>0</v>
      </c>
      <c r="AG88" s="318">
        <f>AG89</f>
        <v>0</v>
      </c>
      <c r="AH88" s="265">
        <f>AH89</f>
        <v>0</v>
      </c>
      <c r="AI88" s="241">
        <f t="shared" si="331"/>
        <v>0</v>
      </c>
      <c r="AJ88" s="306">
        <f t="shared" si="331"/>
        <v>0</v>
      </c>
      <c r="AK88" s="242">
        <f t="shared" si="331"/>
        <v>0</v>
      </c>
      <c r="AL88" s="243">
        <f t="shared" si="331"/>
        <v>0</v>
      </c>
      <c r="AM88" s="243">
        <f t="shared" si="331"/>
        <v>0</v>
      </c>
      <c r="AN88" s="243">
        <f t="shared" si="331"/>
        <v>0</v>
      </c>
      <c r="AO88" s="243">
        <f t="shared" si="331"/>
        <v>0</v>
      </c>
      <c r="AP88" s="243">
        <f t="shared" si="331"/>
        <v>0</v>
      </c>
      <c r="AQ88" s="241">
        <f t="shared" si="331"/>
        <v>0</v>
      </c>
      <c r="AR88" s="208"/>
      <c r="AS88" s="108"/>
      <c r="AT88" s="196"/>
      <c r="AU88" s="196"/>
      <c r="AV88" s="196"/>
      <c r="AW88" s="194"/>
      <c r="AX88" s="194"/>
      <c r="AY88" s="194"/>
      <c r="AZ88" s="194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</row>
    <row r="89" spans="1:136" s="73" customFormat="1" ht="15.75" customHeight="1" x14ac:dyDescent="0.25">
      <c r="A89" s="562">
        <v>32</v>
      </c>
      <c r="B89" s="563"/>
      <c r="C89" s="90"/>
      <c r="D89" s="564" t="s">
        <v>4</v>
      </c>
      <c r="E89" s="564"/>
      <c r="F89" s="564"/>
      <c r="G89" s="565"/>
      <c r="H89" s="75">
        <f t="shared" si="330"/>
        <v>0</v>
      </c>
      <c r="I89" s="77">
        <f>SUM(I90:I93)</f>
        <v>0</v>
      </c>
      <c r="J89" s="61">
        <f>SUM(J90:J93)</f>
        <v>0</v>
      </c>
      <c r="K89" s="79">
        <f t="shared" ref="K89:S89" si="334">SUM(K90:K93)</f>
        <v>0</v>
      </c>
      <c r="L89" s="304">
        <f t="shared" si="334"/>
        <v>0</v>
      </c>
      <c r="M89" s="95">
        <f t="shared" si="334"/>
        <v>0</v>
      </c>
      <c r="N89" s="78">
        <f t="shared" si="334"/>
        <v>0</v>
      </c>
      <c r="O89" s="78">
        <f t="shared" ref="O89" si="335">SUM(O90:O93)</f>
        <v>0</v>
      </c>
      <c r="P89" s="78">
        <f t="shared" si="334"/>
        <v>0</v>
      </c>
      <c r="Q89" s="78">
        <f t="shared" si="334"/>
        <v>0</v>
      </c>
      <c r="R89" s="78">
        <f t="shared" si="334"/>
        <v>0</v>
      </c>
      <c r="S89" s="79">
        <f t="shared" si="334"/>
        <v>0</v>
      </c>
      <c r="T89" s="239">
        <f t="shared" si="332"/>
        <v>0</v>
      </c>
      <c r="U89" s="77">
        <f>SUM(U90:U93)</f>
        <v>0</v>
      </c>
      <c r="V89" s="61">
        <f>SUM(V90:V93)</f>
        <v>0</v>
      </c>
      <c r="W89" s="79">
        <f t="shared" ref="W89:AE89" si="336">SUM(W90:W93)</f>
        <v>0</v>
      </c>
      <c r="X89" s="304">
        <f t="shared" si="336"/>
        <v>0</v>
      </c>
      <c r="Y89" s="95">
        <f t="shared" si="336"/>
        <v>0</v>
      </c>
      <c r="Z89" s="78">
        <f t="shared" si="336"/>
        <v>0</v>
      </c>
      <c r="AA89" s="78">
        <f t="shared" ref="AA89" si="337">SUM(AA90:AA93)</f>
        <v>0</v>
      </c>
      <c r="AB89" s="78">
        <f t="shared" si="336"/>
        <v>0</v>
      </c>
      <c r="AC89" s="78">
        <f t="shared" si="336"/>
        <v>0</v>
      </c>
      <c r="AD89" s="78">
        <f t="shared" si="336"/>
        <v>0</v>
      </c>
      <c r="AE89" s="79">
        <f t="shared" si="336"/>
        <v>0</v>
      </c>
      <c r="AF89" s="264">
        <f t="shared" si="333"/>
        <v>0</v>
      </c>
      <c r="AG89" s="318">
        <f>SUM(AG90:AG93)</f>
        <v>0</v>
      </c>
      <c r="AH89" s="265">
        <f>SUM(AH90:AH93)</f>
        <v>0</v>
      </c>
      <c r="AI89" s="241">
        <f t="shared" ref="AI89:AQ89" si="338">SUM(AI90:AI93)</f>
        <v>0</v>
      </c>
      <c r="AJ89" s="306">
        <f t="shared" si="338"/>
        <v>0</v>
      </c>
      <c r="AK89" s="242">
        <f t="shared" si="338"/>
        <v>0</v>
      </c>
      <c r="AL89" s="243">
        <f t="shared" si="338"/>
        <v>0</v>
      </c>
      <c r="AM89" s="243">
        <f t="shared" ref="AM89" si="339">SUM(AM90:AM93)</f>
        <v>0</v>
      </c>
      <c r="AN89" s="243">
        <f t="shared" si="338"/>
        <v>0</v>
      </c>
      <c r="AO89" s="243">
        <f t="shared" si="338"/>
        <v>0</v>
      </c>
      <c r="AP89" s="243">
        <f t="shared" si="338"/>
        <v>0</v>
      </c>
      <c r="AQ89" s="241">
        <f t="shared" si="338"/>
        <v>0</v>
      </c>
      <c r="AR89" s="208"/>
      <c r="AS89" s="108"/>
      <c r="AT89" s="196"/>
      <c r="AU89" s="196"/>
      <c r="AV89" s="196"/>
      <c r="AW89" s="192"/>
      <c r="AX89" s="192"/>
      <c r="AY89" s="192"/>
      <c r="AZ89" s="192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</row>
    <row r="90" spans="1:136" s="72" customFormat="1" ht="15.75" customHeight="1" x14ac:dyDescent="0.25">
      <c r="A90" s="232"/>
      <c r="B90" s="181"/>
      <c r="C90" s="181">
        <v>321</v>
      </c>
      <c r="D90" s="566" t="s">
        <v>5</v>
      </c>
      <c r="E90" s="566"/>
      <c r="F90" s="566"/>
      <c r="G90" s="566"/>
      <c r="H90" s="76">
        <f t="shared" si="330"/>
        <v>0</v>
      </c>
      <c r="I90" s="80"/>
      <c r="J90" s="94"/>
      <c r="K90" s="82"/>
      <c r="L90" s="305"/>
      <c r="M90" s="120"/>
      <c r="N90" s="81"/>
      <c r="O90" s="81"/>
      <c r="P90" s="81"/>
      <c r="Q90" s="81"/>
      <c r="R90" s="81"/>
      <c r="S90" s="82"/>
      <c r="T90" s="28">
        <f t="shared" si="332"/>
        <v>0</v>
      </c>
      <c r="U90" s="80"/>
      <c r="V90" s="94"/>
      <c r="W90" s="82"/>
      <c r="X90" s="305"/>
      <c r="Y90" s="120"/>
      <c r="Z90" s="81"/>
      <c r="AA90" s="81"/>
      <c r="AB90" s="81"/>
      <c r="AC90" s="81"/>
      <c r="AD90" s="81"/>
      <c r="AE90" s="82"/>
      <c r="AF90" s="109">
        <f t="shared" si="333"/>
        <v>0</v>
      </c>
      <c r="AG90" s="29">
        <f t="shared" ref="AG90:AG93" si="340">I90+U90</f>
        <v>0</v>
      </c>
      <c r="AH90" s="92">
        <f t="shared" ref="AH90:AH93" si="341">J90+V90</f>
        <v>0</v>
      </c>
      <c r="AI90" s="31">
        <f t="shared" ref="AI90:AI93" si="342">K90+W90</f>
        <v>0</v>
      </c>
      <c r="AJ90" s="329">
        <f t="shared" ref="AJ90:AJ93" si="343">L90+X90</f>
        <v>0</v>
      </c>
      <c r="AK90" s="292">
        <f t="shared" ref="AK90:AK93" si="344">M90+Y90</f>
        <v>0</v>
      </c>
      <c r="AL90" s="30">
        <f t="shared" ref="AL90:AL93" si="345">N90+Z90</f>
        <v>0</v>
      </c>
      <c r="AM90" s="30">
        <f t="shared" ref="AM90:AM93" si="346">O90+AA90</f>
        <v>0</v>
      </c>
      <c r="AN90" s="30">
        <f t="shared" ref="AN90:AN93" si="347">P90+AB90</f>
        <v>0</v>
      </c>
      <c r="AO90" s="30">
        <f t="shared" ref="AO90:AO93" si="348">Q90+AC90</f>
        <v>0</v>
      </c>
      <c r="AP90" s="30">
        <f t="shared" ref="AP90:AP93" si="349">R90+AD90</f>
        <v>0</v>
      </c>
      <c r="AQ90" s="31">
        <f t="shared" ref="AQ90:AQ92" si="350">S90+AE90</f>
        <v>0</v>
      </c>
      <c r="AR90" s="208"/>
      <c r="AS90" s="89"/>
      <c r="AT90" s="391"/>
      <c r="AU90" s="391"/>
      <c r="AV90" s="391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2"/>
      <c r="B91" s="181"/>
      <c r="C91" s="181">
        <v>322</v>
      </c>
      <c r="D91" s="566" t="s">
        <v>6</v>
      </c>
      <c r="E91" s="566"/>
      <c r="F91" s="566"/>
      <c r="G91" s="566"/>
      <c r="H91" s="76">
        <f t="shared" si="330"/>
        <v>0</v>
      </c>
      <c r="I91" s="80"/>
      <c r="J91" s="94"/>
      <c r="K91" s="82"/>
      <c r="L91" s="305"/>
      <c r="M91" s="120"/>
      <c r="N91" s="81"/>
      <c r="O91" s="81"/>
      <c r="P91" s="81"/>
      <c r="Q91" s="81"/>
      <c r="R91" s="81"/>
      <c r="S91" s="82"/>
      <c r="T91" s="28">
        <f t="shared" si="332"/>
        <v>0</v>
      </c>
      <c r="U91" s="80"/>
      <c r="V91" s="94"/>
      <c r="W91" s="82"/>
      <c r="X91" s="305"/>
      <c r="Y91" s="120"/>
      <c r="Z91" s="81"/>
      <c r="AA91" s="81"/>
      <c r="AB91" s="81"/>
      <c r="AC91" s="81"/>
      <c r="AD91" s="81"/>
      <c r="AE91" s="82"/>
      <c r="AF91" s="109">
        <f t="shared" si="333"/>
        <v>0</v>
      </c>
      <c r="AG91" s="29">
        <f t="shared" si="340"/>
        <v>0</v>
      </c>
      <c r="AH91" s="92">
        <f t="shared" si="341"/>
        <v>0</v>
      </c>
      <c r="AI91" s="31">
        <f t="shared" si="342"/>
        <v>0</v>
      </c>
      <c r="AJ91" s="329">
        <f t="shared" si="343"/>
        <v>0</v>
      </c>
      <c r="AK91" s="292">
        <f t="shared" si="344"/>
        <v>0</v>
      </c>
      <c r="AL91" s="30">
        <f t="shared" si="345"/>
        <v>0</v>
      </c>
      <c r="AM91" s="30">
        <f t="shared" si="346"/>
        <v>0</v>
      </c>
      <c r="AN91" s="30">
        <f t="shared" si="347"/>
        <v>0</v>
      </c>
      <c r="AO91" s="30">
        <f t="shared" si="348"/>
        <v>0</v>
      </c>
      <c r="AP91" s="30">
        <f t="shared" si="349"/>
        <v>0</v>
      </c>
      <c r="AQ91" s="31">
        <f t="shared" si="350"/>
        <v>0</v>
      </c>
      <c r="AR91" s="208"/>
      <c r="AS91" s="89"/>
      <c r="AT91" s="391"/>
      <c r="AU91" s="391"/>
      <c r="AV91" s="391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2"/>
      <c r="B92" s="181"/>
      <c r="C92" s="181">
        <v>323</v>
      </c>
      <c r="D92" s="566" t="s">
        <v>7</v>
      </c>
      <c r="E92" s="566"/>
      <c r="F92" s="566"/>
      <c r="G92" s="566"/>
      <c r="H92" s="76">
        <f>SUM(I92:S92)</f>
        <v>0</v>
      </c>
      <c r="I92" s="80"/>
      <c r="J92" s="94"/>
      <c r="K92" s="82"/>
      <c r="L92" s="305"/>
      <c r="M92" s="120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5"/>
      <c r="Y92" s="120"/>
      <c r="Z92" s="81"/>
      <c r="AA92" s="81"/>
      <c r="AB92" s="81"/>
      <c r="AC92" s="81"/>
      <c r="AD92" s="81"/>
      <c r="AE92" s="82"/>
      <c r="AF92" s="109">
        <f>SUM(AG92:AQ92)</f>
        <v>0</v>
      </c>
      <c r="AG92" s="29">
        <f t="shared" si="340"/>
        <v>0</v>
      </c>
      <c r="AH92" s="92">
        <f t="shared" si="341"/>
        <v>0</v>
      </c>
      <c r="AI92" s="31">
        <f t="shared" si="342"/>
        <v>0</v>
      </c>
      <c r="AJ92" s="329">
        <f t="shared" si="343"/>
        <v>0</v>
      </c>
      <c r="AK92" s="292">
        <f t="shared" si="344"/>
        <v>0</v>
      </c>
      <c r="AL92" s="30">
        <f t="shared" si="345"/>
        <v>0</v>
      </c>
      <c r="AM92" s="30">
        <f t="shared" si="346"/>
        <v>0</v>
      </c>
      <c r="AN92" s="30">
        <f t="shared" si="347"/>
        <v>0</v>
      </c>
      <c r="AO92" s="30">
        <f t="shared" si="348"/>
        <v>0</v>
      </c>
      <c r="AP92" s="30">
        <f t="shared" si="349"/>
        <v>0</v>
      </c>
      <c r="AQ92" s="31">
        <f t="shared" si="350"/>
        <v>0</v>
      </c>
      <c r="AR92" s="208"/>
      <c r="AS92" s="192"/>
      <c r="AT92" s="192"/>
      <c r="AU92" s="192"/>
      <c r="AV92" s="192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2"/>
      <c r="B93" s="181"/>
      <c r="C93" s="181">
        <v>329</v>
      </c>
      <c r="D93" s="566" t="s">
        <v>8</v>
      </c>
      <c r="E93" s="566"/>
      <c r="F93" s="566"/>
      <c r="G93" s="567"/>
      <c r="H93" s="76">
        <f t="shared" ref="H93:H94" si="351">SUM(I93:S93)</f>
        <v>0</v>
      </c>
      <c r="I93" s="80"/>
      <c r="J93" s="94"/>
      <c r="K93" s="82"/>
      <c r="L93" s="305"/>
      <c r="M93" s="120"/>
      <c r="N93" s="81"/>
      <c r="O93" s="81"/>
      <c r="P93" s="81"/>
      <c r="Q93" s="81"/>
      <c r="R93" s="81"/>
      <c r="S93" s="82"/>
      <c r="T93" s="28">
        <f t="shared" ref="T93:T94" si="352">SUM(U93:AE93)</f>
        <v>0</v>
      </c>
      <c r="U93" s="80"/>
      <c r="V93" s="94"/>
      <c r="W93" s="82"/>
      <c r="X93" s="305"/>
      <c r="Y93" s="120"/>
      <c r="Z93" s="81"/>
      <c r="AA93" s="81"/>
      <c r="AB93" s="81"/>
      <c r="AC93" s="81"/>
      <c r="AD93" s="81"/>
      <c r="AE93" s="82"/>
      <c r="AF93" s="109">
        <f t="shared" ref="AF93:AF94" si="353">SUM(AG93:AQ93)</f>
        <v>0</v>
      </c>
      <c r="AG93" s="29">
        <f t="shared" si="340"/>
        <v>0</v>
      </c>
      <c r="AH93" s="92">
        <f t="shared" si="341"/>
        <v>0</v>
      </c>
      <c r="AI93" s="31">
        <f t="shared" si="342"/>
        <v>0</v>
      </c>
      <c r="AJ93" s="329">
        <f t="shared" si="343"/>
        <v>0</v>
      </c>
      <c r="AK93" s="292">
        <f t="shared" si="344"/>
        <v>0</v>
      </c>
      <c r="AL93" s="30">
        <f t="shared" si="345"/>
        <v>0</v>
      </c>
      <c r="AM93" s="30">
        <f t="shared" si="346"/>
        <v>0</v>
      </c>
      <c r="AN93" s="30">
        <f t="shared" si="347"/>
        <v>0</v>
      </c>
      <c r="AO93" s="30">
        <f t="shared" si="348"/>
        <v>0</v>
      </c>
      <c r="AP93" s="30">
        <f t="shared" si="349"/>
        <v>0</v>
      </c>
      <c r="AQ93" s="31">
        <f>S93+AE93</f>
        <v>0</v>
      </c>
      <c r="AR93" s="208"/>
      <c r="AS93" s="192"/>
      <c r="AT93" s="192"/>
      <c r="AU93" s="192"/>
      <c r="AV93" s="192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439">
        <v>4</v>
      </c>
      <c r="B94" s="66"/>
      <c r="C94" s="66"/>
      <c r="D94" s="585" t="s">
        <v>17</v>
      </c>
      <c r="E94" s="585"/>
      <c r="F94" s="585"/>
      <c r="G94" s="586"/>
      <c r="H94" s="75">
        <f t="shared" si="351"/>
        <v>0</v>
      </c>
      <c r="I94" s="77">
        <f>I95</f>
        <v>0</v>
      </c>
      <c r="J94" s="61">
        <f>J95</f>
        <v>0</v>
      </c>
      <c r="K94" s="79">
        <f t="shared" ref="K94:AI95" si="354">K95</f>
        <v>0</v>
      </c>
      <c r="L94" s="304">
        <f t="shared" si="354"/>
        <v>0</v>
      </c>
      <c r="M94" s="95">
        <f t="shared" si="354"/>
        <v>0</v>
      </c>
      <c r="N94" s="78">
        <f t="shared" si="354"/>
        <v>0</v>
      </c>
      <c r="O94" s="78">
        <f t="shared" si="354"/>
        <v>0</v>
      </c>
      <c r="P94" s="78">
        <f t="shared" si="354"/>
        <v>0</v>
      </c>
      <c r="Q94" s="78">
        <f t="shared" si="354"/>
        <v>0</v>
      </c>
      <c r="R94" s="78">
        <f t="shared" si="354"/>
        <v>0</v>
      </c>
      <c r="S94" s="79">
        <f t="shared" si="354"/>
        <v>0</v>
      </c>
      <c r="T94" s="239">
        <f t="shared" si="352"/>
        <v>0</v>
      </c>
      <c r="U94" s="77">
        <f>U95</f>
        <v>0</v>
      </c>
      <c r="V94" s="61">
        <f>V95</f>
        <v>0</v>
      </c>
      <c r="W94" s="79">
        <f t="shared" si="354"/>
        <v>0</v>
      </c>
      <c r="X94" s="304">
        <f t="shared" si="354"/>
        <v>0</v>
      </c>
      <c r="Y94" s="95">
        <f t="shared" si="354"/>
        <v>0</v>
      </c>
      <c r="Z94" s="78">
        <f t="shared" si="354"/>
        <v>0</v>
      </c>
      <c r="AA94" s="78">
        <f t="shared" si="354"/>
        <v>0</v>
      </c>
      <c r="AB94" s="78">
        <f t="shared" si="354"/>
        <v>0</v>
      </c>
      <c r="AC94" s="78">
        <f t="shared" si="354"/>
        <v>0</v>
      </c>
      <c r="AD94" s="78">
        <f t="shared" si="354"/>
        <v>0</v>
      </c>
      <c r="AE94" s="79">
        <f t="shared" si="354"/>
        <v>0</v>
      </c>
      <c r="AF94" s="264">
        <f t="shared" si="353"/>
        <v>0</v>
      </c>
      <c r="AG94" s="318">
        <f>AG95</f>
        <v>0</v>
      </c>
      <c r="AH94" s="265">
        <f>AH95</f>
        <v>0</v>
      </c>
      <c r="AI94" s="241">
        <f t="shared" si="354"/>
        <v>0</v>
      </c>
      <c r="AJ94" s="306">
        <f t="shared" ref="AI94:AQ95" si="355">AJ95</f>
        <v>0</v>
      </c>
      <c r="AK94" s="242">
        <f t="shared" si="355"/>
        <v>0</v>
      </c>
      <c r="AL94" s="243">
        <f t="shared" si="355"/>
        <v>0</v>
      </c>
      <c r="AM94" s="243">
        <f t="shared" si="355"/>
        <v>0</v>
      </c>
      <c r="AN94" s="243">
        <f t="shared" si="355"/>
        <v>0</v>
      </c>
      <c r="AO94" s="243">
        <f t="shared" si="355"/>
        <v>0</v>
      </c>
      <c r="AP94" s="243">
        <f t="shared" si="355"/>
        <v>0</v>
      </c>
      <c r="AQ94" s="241">
        <f t="shared" si="355"/>
        <v>0</v>
      </c>
      <c r="AR94" s="208"/>
      <c r="AS94" s="89"/>
      <c r="AT94" s="391"/>
      <c r="AU94" s="391"/>
      <c r="AV94" s="391"/>
      <c r="AW94" s="62"/>
      <c r="AX94" s="62"/>
      <c r="AY94" s="62"/>
      <c r="AZ94" s="62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  <c r="CW94" s="194"/>
      <c r="CX94" s="194"/>
      <c r="CY94" s="194"/>
      <c r="CZ94" s="194"/>
      <c r="DA94" s="194"/>
      <c r="DB94" s="194"/>
      <c r="DC94" s="194"/>
      <c r="DD94" s="194"/>
      <c r="DE94" s="194"/>
      <c r="DF94" s="194"/>
      <c r="DG94" s="194"/>
      <c r="DH94" s="194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4"/>
      <c r="DX94" s="194"/>
      <c r="DY94" s="194"/>
      <c r="DZ94" s="194"/>
      <c r="EA94" s="194"/>
      <c r="EB94" s="194"/>
      <c r="EC94" s="194"/>
      <c r="ED94" s="194"/>
      <c r="EE94" s="194"/>
      <c r="EF94" s="194"/>
    </row>
    <row r="95" spans="1:136" s="73" customFormat="1" ht="24.75" customHeight="1" x14ac:dyDescent="0.25">
      <c r="A95" s="562">
        <v>42</v>
      </c>
      <c r="B95" s="563"/>
      <c r="C95" s="440"/>
      <c r="D95" s="564" t="s">
        <v>45</v>
      </c>
      <c r="E95" s="564"/>
      <c r="F95" s="564"/>
      <c r="G95" s="565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354"/>
        <v>0</v>
      </c>
      <c r="L95" s="304">
        <f t="shared" si="354"/>
        <v>0</v>
      </c>
      <c r="M95" s="95">
        <f t="shared" si="354"/>
        <v>0</v>
      </c>
      <c r="N95" s="78">
        <f t="shared" si="354"/>
        <v>0</v>
      </c>
      <c r="O95" s="78">
        <f t="shared" si="354"/>
        <v>0</v>
      </c>
      <c r="P95" s="78">
        <f t="shared" si="354"/>
        <v>0</v>
      </c>
      <c r="Q95" s="78">
        <f t="shared" si="354"/>
        <v>0</v>
      </c>
      <c r="R95" s="78">
        <f t="shared" si="354"/>
        <v>0</v>
      </c>
      <c r="S95" s="79">
        <f t="shared" si="354"/>
        <v>0</v>
      </c>
      <c r="T95" s="239">
        <f>SUM(U95:AE95)</f>
        <v>0</v>
      </c>
      <c r="U95" s="77">
        <f>U96</f>
        <v>0</v>
      </c>
      <c r="V95" s="61">
        <f>V96</f>
        <v>0</v>
      </c>
      <c r="W95" s="79">
        <f t="shared" si="354"/>
        <v>0</v>
      </c>
      <c r="X95" s="304">
        <f t="shared" si="354"/>
        <v>0</v>
      </c>
      <c r="Y95" s="95">
        <f t="shared" si="354"/>
        <v>0</v>
      </c>
      <c r="Z95" s="78">
        <f t="shared" si="354"/>
        <v>0</v>
      </c>
      <c r="AA95" s="78">
        <f t="shared" si="354"/>
        <v>0</v>
      </c>
      <c r="AB95" s="78">
        <f t="shared" si="354"/>
        <v>0</v>
      </c>
      <c r="AC95" s="78">
        <f t="shared" si="354"/>
        <v>0</v>
      </c>
      <c r="AD95" s="78">
        <f t="shared" si="354"/>
        <v>0</v>
      </c>
      <c r="AE95" s="79">
        <f t="shared" si="354"/>
        <v>0</v>
      </c>
      <c r="AF95" s="264">
        <f>SUM(AG95:AQ95)</f>
        <v>0</v>
      </c>
      <c r="AG95" s="318">
        <f>AG96</f>
        <v>0</v>
      </c>
      <c r="AH95" s="265">
        <f>AH96</f>
        <v>0</v>
      </c>
      <c r="AI95" s="241">
        <f t="shared" si="355"/>
        <v>0</v>
      </c>
      <c r="AJ95" s="306">
        <f t="shared" si="355"/>
        <v>0</v>
      </c>
      <c r="AK95" s="242">
        <f t="shared" si="355"/>
        <v>0</v>
      </c>
      <c r="AL95" s="243">
        <f t="shared" si="355"/>
        <v>0</v>
      </c>
      <c r="AM95" s="243">
        <f t="shared" si="355"/>
        <v>0</v>
      </c>
      <c r="AN95" s="243">
        <f t="shared" si="355"/>
        <v>0</v>
      </c>
      <c r="AO95" s="243">
        <f t="shared" si="355"/>
        <v>0</v>
      </c>
      <c r="AP95" s="243">
        <f t="shared" si="355"/>
        <v>0</v>
      </c>
      <c r="AQ95" s="241">
        <f t="shared" si="355"/>
        <v>0</v>
      </c>
      <c r="AR95" s="208"/>
      <c r="AS95" s="89"/>
      <c r="AT95" s="391"/>
      <c r="AU95" s="391"/>
      <c r="AV95" s="391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2" customFormat="1" ht="15" x14ac:dyDescent="0.25">
      <c r="A96" s="232"/>
      <c r="B96" s="181"/>
      <c r="C96" s="181">
        <v>422</v>
      </c>
      <c r="D96" s="566" t="s">
        <v>11</v>
      </c>
      <c r="E96" s="566"/>
      <c r="F96" s="566"/>
      <c r="G96" s="567"/>
      <c r="H96" s="76">
        <f>SUM(I96:S96)</f>
        <v>0</v>
      </c>
      <c r="I96" s="80"/>
      <c r="J96" s="94"/>
      <c r="K96" s="82"/>
      <c r="L96" s="305"/>
      <c r="M96" s="120"/>
      <c r="N96" s="81"/>
      <c r="O96" s="81"/>
      <c r="P96" s="81"/>
      <c r="Q96" s="81"/>
      <c r="R96" s="81"/>
      <c r="S96" s="82"/>
      <c r="T96" s="28">
        <f>SUM(U96:AE96)</f>
        <v>0</v>
      </c>
      <c r="U96" s="80"/>
      <c r="V96" s="94"/>
      <c r="W96" s="82"/>
      <c r="X96" s="305"/>
      <c r="Y96" s="120"/>
      <c r="Z96" s="81"/>
      <c r="AA96" s="81"/>
      <c r="AB96" s="81"/>
      <c r="AC96" s="81"/>
      <c r="AD96" s="81"/>
      <c r="AE96" s="82"/>
      <c r="AF96" s="109">
        <f>SUM(AG96:AQ96)</f>
        <v>0</v>
      </c>
      <c r="AG96" s="29">
        <f t="shared" ref="AG96" si="356">I96+U96</f>
        <v>0</v>
      </c>
      <c r="AH96" s="92">
        <f t="shared" ref="AH96" si="357">J96+V96</f>
        <v>0</v>
      </c>
      <c r="AI96" s="31">
        <f t="shared" ref="AI96" si="358">K96+W96</f>
        <v>0</v>
      </c>
      <c r="AJ96" s="329">
        <f t="shared" ref="AJ96" si="359">L96+X96</f>
        <v>0</v>
      </c>
      <c r="AK96" s="292">
        <f t="shared" ref="AK96" si="360">M96+Y96</f>
        <v>0</v>
      </c>
      <c r="AL96" s="30">
        <f t="shared" ref="AL96" si="361">N96+Z96</f>
        <v>0</v>
      </c>
      <c r="AM96" s="30">
        <f t="shared" ref="AM96" si="362">O96+AA96</f>
        <v>0</v>
      </c>
      <c r="AN96" s="30">
        <f t="shared" ref="AN96" si="363">P96+AB96</f>
        <v>0</v>
      </c>
      <c r="AO96" s="30">
        <f t="shared" ref="AO96" si="364">Q96+AC96</f>
        <v>0</v>
      </c>
      <c r="AP96" s="30">
        <f t="shared" ref="AP96" si="365">R96+AD96</f>
        <v>0</v>
      </c>
      <c r="AQ96" s="31">
        <f t="shared" ref="AQ96" si="366">S96+AE96</f>
        <v>0</v>
      </c>
      <c r="AR96" s="208"/>
      <c r="AS96" s="89"/>
      <c r="AT96" s="391"/>
      <c r="AU96" s="391"/>
      <c r="AV96" s="391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74" customFormat="1" ht="12.75" customHeight="1" x14ac:dyDescent="0.25">
      <c r="A97" s="272"/>
      <c r="B97" s="273"/>
      <c r="D97" s="275"/>
      <c r="E97" s="275"/>
      <c r="F97" s="275"/>
      <c r="G97" s="275"/>
      <c r="I97" s="590" t="s">
        <v>126</v>
      </c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394"/>
      <c r="U97" s="590" t="s">
        <v>126</v>
      </c>
      <c r="V97" s="590"/>
      <c r="W97" s="590"/>
      <c r="X97" s="590"/>
      <c r="Y97" s="590"/>
      <c r="Z97" s="590"/>
      <c r="AA97" s="590"/>
      <c r="AB97" s="590"/>
      <c r="AC97" s="590"/>
      <c r="AD97" s="590"/>
      <c r="AE97" s="590"/>
      <c r="AF97" s="278"/>
      <c r="AG97" s="577" t="s">
        <v>126</v>
      </c>
      <c r="AH97" s="577"/>
      <c r="AI97" s="577"/>
      <c r="AJ97" s="577"/>
      <c r="AK97" s="577"/>
      <c r="AL97" s="577"/>
      <c r="AM97" s="577"/>
      <c r="AN97" s="577"/>
      <c r="AO97" s="577"/>
      <c r="AP97" s="577"/>
      <c r="AQ97" s="578"/>
      <c r="AR97" s="276"/>
      <c r="AS97" s="313"/>
      <c r="AT97" s="313"/>
      <c r="AU97" s="313"/>
      <c r="AV97" s="313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</row>
    <row r="98" spans="1:136" s="62" customFormat="1" ht="10.5" customHeight="1" x14ac:dyDescent="0.25">
      <c r="A98" s="234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27"/>
      <c r="AR98" s="208"/>
      <c r="AS98" s="632"/>
      <c r="AT98" s="632"/>
      <c r="AU98" s="632"/>
      <c r="AV98" s="632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83" t="s">
        <v>65</v>
      </c>
      <c r="B99" s="584"/>
      <c r="C99" s="584"/>
      <c r="D99" s="573" t="s">
        <v>131</v>
      </c>
      <c r="E99" s="573"/>
      <c r="F99" s="573"/>
      <c r="G99" s="574"/>
      <c r="H99" s="83">
        <f>SUM(I99:S99)</f>
        <v>0</v>
      </c>
      <c r="I99" s="84">
        <f>I100</f>
        <v>0</v>
      </c>
      <c r="J99" s="287">
        <f>J100</f>
        <v>0</v>
      </c>
      <c r="K99" s="86">
        <f t="shared" ref="K99:AI100" si="367">K100</f>
        <v>0</v>
      </c>
      <c r="L99" s="303">
        <f t="shared" si="367"/>
        <v>0</v>
      </c>
      <c r="M99" s="122">
        <f t="shared" si="367"/>
        <v>0</v>
      </c>
      <c r="N99" s="85">
        <f t="shared" si="367"/>
        <v>0</v>
      </c>
      <c r="O99" s="85">
        <f t="shared" si="367"/>
        <v>0</v>
      </c>
      <c r="P99" s="85">
        <f t="shared" si="367"/>
        <v>0</v>
      </c>
      <c r="Q99" s="85">
        <f t="shared" si="367"/>
        <v>0</v>
      </c>
      <c r="R99" s="85">
        <f t="shared" si="367"/>
        <v>0</v>
      </c>
      <c r="S99" s="86">
        <f t="shared" si="367"/>
        <v>0</v>
      </c>
      <c r="T99" s="247">
        <f>SUM(U99:AE99)</f>
        <v>0</v>
      </c>
      <c r="U99" s="84">
        <f>U100</f>
        <v>0</v>
      </c>
      <c r="V99" s="287">
        <f>V100</f>
        <v>0</v>
      </c>
      <c r="W99" s="86">
        <f t="shared" si="367"/>
        <v>0</v>
      </c>
      <c r="X99" s="303">
        <f t="shared" si="367"/>
        <v>0</v>
      </c>
      <c r="Y99" s="122">
        <f t="shared" si="367"/>
        <v>0</v>
      </c>
      <c r="Z99" s="85">
        <f t="shared" si="367"/>
        <v>0</v>
      </c>
      <c r="AA99" s="85">
        <f t="shared" si="367"/>
        <v>0</v>
      </c>
      <c r="AB99" s="85">
        <f t="shared" si="367"/>
        <v>0</v>
      </c>
      <c r="AC99" s="85">
        <f t="shared" si="367"/>
        <v>0</v>
      </c>
      <c r="AD99" s="85">
        <f t="shared" si="367"/>
        <v>0</v>
      </c>
      <c r="AE99" s="86">
        <f t="shared" si="367"/>
        <v>0</v>
      </c>
      <c r="AF99" s="263">
        <f>SUM(AG99:AQ99)</f>
        <v>0</v>
      </c>
      <c r="AG99" s="471">
        <f>AG100</f>
        <v>0</v>
      </c>
      <c r="AH99" s="472">
        <f>AH100</f>
        <v>0</v>
      </c>
      <c r="AI99" s="473">
        <f t="shared" si="367"/>
        <v>0</v>
      </c>
      <c r="AJ99" s="474">
        <f t="shared" ref="AI99:AQ100" si="368">AJ100</f>
        <v>0</v>
      </c>
      <c r="AK99" s="475">
        <f t="shared" si="368"/>
        <v>0</v>
      </c>
      <c r="AL99" s="476">
        <f t="shared" si="368"/>
        <v>0</v>
      </c>
      <c r="AM99" s="476">
        <f t="shared" si="368"/>
        <v>0</v>
      </c>
      <c r="AN99" s="476">
        <f t="shared" si="368"/>
        <v>0</v>
      </c>
      <c r="AO99" s="476">
        <f t="shared" si="368"/>
        <v>0</v>
      </c>
      <c r="AP99" s="476">
        <f t="shared" si="368"/>
        <v>0</v>
      </c>
      <c r="AQ99" s="473">
        <f t="shared" si="368"/>
        <v>0</v>
      </c>
      <c r="AR99" s="208"/>
      <c r="AS99" s="126"/>
      <c r="AT99" s="198"/>
      <c r="AU99" s="198"/>
      <c r="AV99" s="198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</row>
    <row r="100" spans="1:136" s="74" customFormat="1" ht="15.75" customHeight="1" x14ac:dyDescent="0.25">
      <c r="A100" s="439">
        <v>3</v>
      </c>
      <c r="B100" s="68"/>
      <c r="C100" s="90"/>
      <c r="D100" s="564" t="s">
        <v>16</v>
      </c>
      <c r="E100" s="564"/>
      <c r="F100" s="564"/>
      <c r="G100" s="565"/>
      <c r="H100" s="75">
        <f t="shared" ref="H100:H103" si="369">SUM(I100:S100)</f>
        <v>0</v>
      </c>
      <c r="I100" s="77">
        <f>I101</f>
        <v>0</v>
      </c>
      <c r="J100" s="61">
        <f>J101</f>
        <v>0</v>
      </c>
      <c r="K100" s="79">
        <f t="shared" si="367"/>
        <v>0</v>
      </c>
      <c r="L100" s="304">
        <f t="shared" si="367"/>
        <v>0</v>
      </c>
      <c r="M100" s="95">
        <f t="shared" si="367"/>
        <v>0</v>
      </c>
      <c r="N100" s="78">
        <f t="shared" si="367"/>
        <v>0</v>
      </c>
      <c r="O100" s="78">
        <f t="shared" si="367"/>
        <v>0</v>
      </c>
      <c r="P100" s="78">
        <f t="shared" si="367"/>
        <v>0</v>
      </c>
      <c r="Q100" s="78">
        <f t="shared" si="367"/>
        <v>0</v>
      </c>
      <c r="R100" s="78">
        <f t="shared" si="367"/>
        <v>0</v>
      </c>
      <c r="S100" s="79">
        <f t="shared" si="367"/>
        <v>0</v>
      </c>
      <c r="T100" s="239">
        <f t="shared" ref="T100:T103" si="370">SUM(U100:AE100)</f>
        <v>0</v>
      </c>
      <c r="U100" s="77">
        <f>U101</f>
        <v>0</v>
      </c>
      <c r="V100" s="61">
        <f>V101</f>
        <v>0</v>
      </c>
      <c r="W100" s="79">
        <f t="shared" si="367"/>
        <v>0</v>
      </c>
      <c r="X100" s="304">
        <f t="shared" si="367"/>
        <v>0</v>
      </c>
      <c r="Y100" s="95">
        <f t="shared" si="367"/>
        <v>0</v>
      </c>
      <c r="Z100" s="78">
        <f t="shared" si="367"/>
        <v>0</v>
      </c>
      <c r="AA100" s="78">
        <f t="shared" si="367"/>
        <v>0</v>
      </c>
      <c r="AB100" s="78">
        <f t="shared" si="367"/>
        <v>0</v>
      </c>
      <c r="AC100" s="78">
        <f t="shared" si="367"/>
        <v>0</v>
      </c>
      <c r="AD100" s="78">
        <f t="shared" si="367"/>
        <v>0</v>
      </c>
      <c r="AE100" s="79">
        <f t="shared" si="367"/>
        <v>0</v>
      </c>
      <c r="AF100" s="264">
        <f t="shared" ref="AF100:AF103" si="371">SUM(AG100:AQ100)</f>
        <v>0</v>
      </c>
      <c r="AG100" s="318">
        <f>AG101</f>
        <v>0</v>
      </c>
      <c r="AH100" s="265">
        <f>AH101</f>
        <v>0</v>
      </c>
      <c r="AI100" s="241">
        <f t="shared" si="368"/>
        <v>0</v>
      </c>
      <c r="AJ100" s="306">
        <f t="shared" si="368"/>
        <v>0</v>
      </c>
      <c r="AK100" s="242">
        <f t="shared" si="368"/>
        <v>0</v>
      </c>
      <c r="AL100" s="243">
        <f t="shared" si="368"/>
        <v>0</v>
      </c>
      <c r="AM100" s="243">
        <f t="shared" si="368"/>
        <v>0</v>
      </c>
      <c r="AN100" s="243">
        <f t="shared" si="368"/>
        <v>0</v>
      </c>
      <c r="AO100" s="243">
        <f t="shared" si="368"/>
        <v>0</v>
      </c>
      <c r="AP100" s="243">
        <f t="shared" si="368"/>
        <v>0</v>
      </c>
      <c r="AQ100" s="241">
        <f t="shared" si="368"/>
        <v>0</v>
      </c>
      <c r="AR100" s="208"/>
      <c r="AS100" s="89"/>
      <c r="AT100" s="391"/>
      <c r="AU100" s="391"/>
      <c r="AV100" s="391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</row>
    <row r="101" spans="1:136" s="73" customFormat="1" ht="15.75" customHeight="1" x14ac:dyDescent="0.25">
      <c r="A101" s="562">
        <v>32</v>
      </c>
      <c r="B101" s="563"/>
      <c r="C101" s="90"/>
      <c r="D101" s="564" t="s">
        <v>4</v>
      </c>
      <c r="E101" s="564"/>
      <c r="F101" s="564"/>
      <c r="G101" s="565"/>
      <c r="H101" s="75">
        <f t="shared" si="369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04">
        <f t="shared" ref="L101:S101" si="372">SUM(L102:L105)</f>
        <v>0</v>
      </c>
      <c r="M101" s="95">
        <f t="shared" si="372"/>
        <v>0</v>
      </c>
      <c r="N101" s="78">
        <f t="shared" si="372"/>
        <v>0</v>
      </c>
      <c r="O101" s="78">
        <f t="shared" ref="O101" si="373">SUM(O102:O105)</f>
        <v>0</v>
      </c>
      <c r="P101" s="78">
        <f t="shared" si="372"/>
        <v>0</v>
      </c>
      <c r="Q101" s="78">
        <f t="shared" si="372"/>
        <v>0</v>
      </c>
      <c r="R101" s="78">
        <f t="shared" si="372"/>
        <v>0</v>
      </c>
      <c r="S101" s="79">
        <f t="shared" si="372"/>
        <v>0</v>
      </c>
      <c r="T101" s="239">
        <f t="shared" si="370"/>
        <v>0</v>
      </c>
      <c r="U101" s="77">
        <f>SUM(U102:U105)</f>
        <v>0</v>
      </c>
      <c r="V101" s="61">
        <f>SUM(V102:V105)</f>
        <v>0</v>
      </c>
      <c r="W101" s="79">
        <f t="shared" ref="W101:AE101" si="374">SUM(W102:W105)</f>
        <v>0</v>
      </c>
      <c r="X101" s="304">
        <f t="shared" si="374"/>
        <v>0</v>
      </c>
      <c r="Y101" s="95">
        <f t="shared" si="374"/>
        <v>0</v>
      </c>
      <c r="Z101" s="78">
        <f t="shared" si="374"/>
        <v>0</v>
      </c>
      <c r="AA101" s="78">
        <f t="shared" ref="AA101" si="375">SUM(AA102:AA105)</f>
        <v>0</v>
      </c>
      <c r="AB101" s="78">
        <f t="shared" si="374"/>
        <v>0</v>
      </c>
      <c r="AC101" s="78">
        <f t="shared" si="374"/>
        <v>0</v>
      </c>
      <c r="AD101" s="78">
        <f t="shared" si="374"/>
        <v>0</v>
      </c>
      <c r="AE101" s="79">
        <f t="shared" si="374"/>
        <v>0</v>
      </c>
      <c r="AF101" s="264">
        <f t="shared" si="371"/>
        <v>0</v>
      </c>
      <c r="AG101" s="318">
        <f>SUM(AG102:AG105)</f>
        <v>0</v>
      </c>
      <c r="AH101" s="265">
        <f>SUM(AH102:AH105)</f>
        <v>0</v>
      </c>
      <c r="AI101" s="241">
        <f t="shared" ref="AI101:AQ101" si="376">SUM(AI102:AI105)</f>
        <v>0</v>
      </c>
      <c r="AJ101" s="306">
        <f t="shared" si="376"/>
        <v>0</v>
      </c>
      <c r="AK101" s="242">
        <f t="shared" si="376"/>
        <v>0</v>
      </c>
      <c r="AL101" s="243">
        <f t="shared" si="376"/>
        <v>0</v>
      </c>
      <c r="AM101" s="243">
        <f t="shared" ref="AM101" si="377">SUM(AM102:AM105)</f>
        <v>0</v>
      </c>
      <c r="AN101" s="243">
        <f t="shared" si="376"/>
        <v>0</v>
      </c>
      <c r="AO101" s="243">
        <f t="shared" si="376"/>
        <v>0</v>
      </c>
      <c r="AP101" s="243">
        <f t="shared" si="376"/>
        <v>0</v>
      </c>
      <c r="AQ101" s="241">
        <f t="shared" si="376"/>
        <v>0</v>
      </c>
      <c r="AR101" s="208"/>
      <c r="AS101" s="89"/>
      <c r="AT101" s="391"/>
      <c r="AU101" s="391"/>
      <c r="AV101" s="391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</row>
    <row r="102" spans="1:136" s="72" customFormat="1" ht="15.75" customHeight="1" x14ac:dyDescent="0.25">
      <c r="A102" s="232"/>
      <c r="B102" s="181"/>
      <c r="C102" s="181">
        <v>321</v>
      </c>
      <c r="D102" s="566" t="s">
        <v>5</v>
      </c>
      <c r="E102" s="566"/>
      <c r="F102" s="566"/>
      <c r="G102" s="566"/>
      <c r="H102" s="76">
        <f t="shared" si="369"/>
        <v>0</v>
      </c>
      <c r="I102" s="80"/>
      <c r="J102" s="94"/>
      <c r="K102" s="82"/>
      <c r="L102" s="305"/>
      <c r="M102" s="120"/>
      <c r="N102" s="81"/>
      <c r="O102" s="81"/>
      <c r="P102" s="81"/>
      <c r="Q102" s="81"/>
      <c r="R102" s="81"/>
      <c r="S102" s="82"/>
      <c r="T102" s="28">
        <f t="shared" si="370"/>
        <v>0</v>
      </c>
      <c r="U102" s="80"/>
      <c r="V102" s="94"/>
      <c r="W102" s="82"/>
      <c r="X102" s="305"/>
      <c r="Y102" s="120"/>
      <c r="Z102" s="81"/>
      <c r="AA102" s="81"/>
      <c r="AB102" s="81"/>
      <c r="AC102" s="81"/>
      <c r="AD102" s="81"/>
      <c r="AE102" s="82"/>
      <c r="AF102" s="109">
        <f t="shared" si="371"/>
        <v>0</v>
      </c>
      <c r="AG102" s="29">
        <f t="shared" ref="AG102:AG105" si="378">I102+U102</f>
        <v>0</v>
      </c>
      <c r="AH102" s="92">
        <f t="shared" ref="AH102:AH105" si="379">J102+V102</f>
        <v>0</v>
      </c>
      <c r="AI102" s="31">
        <f t="shared" ref="AI102:AI105" si="380">K102+W102</f>
        <v>0</v>
      </c>
      <c r="AJ102" s="329">
        <f t="shared" ref="AJ102:AJ105" si="381">L102+X102</f>
        <v>0</v>
      </c>
      <c r="AK102" s="292">
        <f t="shared" ref="AK102:AK105" si="382">M102+Y102</f>
        <v>0</v>
      </c>
      <c r="AL102" s="30">
        <f t="shared" ref="AL102:AL105" si="383">N102+Z102</f>
        <v>0</v>
      </c>
      <c r="AM102" s="30">
        <f t="shared" ref="AM102:AM105" si="384">O102+AA102</f>
        <v>0</v>
      </c>
      <c r="AN102" s="30">
        <f t="shared" ref="AN102:AN105" si="385">P102+AB102</f>
        <v>0</v>
      </c>
      <c r="AO102" s="30">
        <f t="shared" ref="AO102:AO105" si="386">Q102+AC102</f>
        <v>0</v>
      </c>
      <c r="AP102" s="30">
        <f t="shared" ref="AP102:AP105" si="387">R102+AD102</f>
        <v>0</v>
      </c>
      <c r="AQ102" s="31">
        <f t="shared" ref="AQ102:AQ105" si="388">S102+AE102</f>
        <v>0</v>
      </c>
      <c r="AR102" s="208"/>
      <c r="AS102" s="89"/>
      <c r="AT102" s="391"/>
      <c r="AU102" s="391"/>
      <c r="AV102" s="391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2"/>
      <c r="B103" s="181"/>
      <c r="C103" s="181">
        <v>322</v>
      </c>
      <c r="D103" s="566" t="s">
        <v>6</v>
      </c>
      <c r="E103" s="566"/>
      <c r="F103" s="566"/>
      <c r="G103" s="566"/>
      <c r="H103" s="76">
        <f t="shared" si="369"/>
        <v>0</v>
      </c>
      <c r="I103" s="80"/>
      <c r="J103" s="94"/>
      <c r="K103" s="82"/>
      <c r="L103" s="305"/>
      <c r="M103" s="120"/>
      <c r="N103" s="81"/>
      <c r="O103" s="81"/>
      <c r="P103" s="81"/>
      <c r="Q103" s="81"/>
      <c r="R103" s="81"/>
      <c r="S103" s="82"/>
      <c r="T103" s="28">
        <f t="shared" si="370"/>
        <v>0</v>
      </c>
      <c r="U103" s="80"/>
      <c r="V103" s="94"/>
      <c r="W103" s="82"/>
      <c r="X103" s="305"/>
      <c r="Y103" s="120"/>
      <c r="Z103" s="81"/>
      <c r="AA103" s="81"/>
      <c r="AB103" s="81"/>
      <c r="AC103" s="81"/>
      <c r="AD103" s="81"/>
      <c r="AE103" s="82"/>
      <c r="AF103" s="109">
        <f t="shared" si="371"/>
        <v>0</v>
      </c>
      <c r="AG103" s="29">
        <f t="shared" si="378"/>
        <v>0</v>
      </c>
      <c r="AH103" s="92">
        <f t="shared" si="379"/>
        <v>0</v>
      </c>
      <c r="AI103" s="31">
        <f t="shared" si="380"/>
        <v>0</v>
      </c>
      <c r="AJ103" s="329">
        <f t="shared" si="381"/>
        <v>0</v>
      </c>
      <c r="AK103" s="292">
        <f t="shared" si="382"/>
        <v>0</v>
      </c>
      <c r="AL103" s="30">
        <f t="shared" si="383"/>
        <v>0</v>
      </c>
      <c r="AM103" s="30">
        <f t="shared" si="384"/>
        <v>0</v>
      </c>
      <c r="AN103" s="30">
        <f t="shared" si="385"/>
        <v>0</v>
      </c>
      <c r="AO103" s="30">
        <f t="shared" si="386"/>
        <v>0</v>
      </c>
      <c r="AP103" s="30">
        <f t="shared" si="387"/>
        <v>0</v>
      </c>
      <c r="AQ103" s="31">
        <f t="shared" si="388"/>
        <v>0</v>
      </c>
      <c r="AR103" s="208"/>
      <c r="AS103" s="89"/>
      <c r="AT103" s="391"/>
      <c r="AU103" s="391"/>
      <c r="AV103" s="391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2"/>
      <c r="B104" s="181"/>
      <c r="C104" s="181">
        <v>323</v>
      </c>
      <c r="D104" s="566" t="s">
        <v>7</v>
      </c>
      <c r="E104" s="566"/>
      <c r="F104" s="566"/>
      <c r="G104" s="566"/>
      <c r="H104" s="76">
        <f>SUM(I104:S104)</f>
        <v>0</v>
      </c>
      <c r="I104" s="80"/>
      <c r="J104" s="94"/>
      <c r="K104" s="82"/>
      <c r="L104" s="305"/>
      <c r="M104" s="120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5"/>
      <c r="Y104" s="120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378"/>
        <v>0</v>
      </c>
      <c r="AH104" s="92">
        <f t="shared" si="379"/>
        <v>0</v>
      </c>
      <c r="AI104" s="31">
        <f t="shared" si="380"/>
        <v>0</v>
      </c>
      <c r="AJ104" s="329">
        <f t="shared" si="381"/>
        <v>0</v>
      </c>
      <c r="AK104" s="292">
        <f t="shared" si="382"/>
        <v>0</v>
      </c>
      <c r="AL104" s="30">
        <f t="shared" si="383"/>
        <v>0</v>
      </c>
      <c r="AM104" s="30">
        <f t="shared" si="384"/>
        <v>0</v>
      </c>
      <c r="AN104" s="30">
        <f t="shared" si="385"/>
        <v>0</v>
      </c>
      <c r="AO104" s="30">
        <f t="shared" si="386"/>
        <v>0</v>
      </c>
      <c r="AP104" s="30">
        <f t="shared" si="387"/>
        <v>0</v>
      </c>
      <c r="AQ104" s="31">
        <f t="shared" si="388"/>
        <v>0</v>
      </c>
      <c r="AR104" s="208"/>
      <c r="AS104" s="192"/>
      <c r="AT104" s="192"/>
      <c r="AU104" s="192"/>
      <c r="AV104" s="192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2"/>
      <c r="B105" s="181"/>
      <c r="C105" s="181">
        <v>329</v>
      </c>
      <c r="D105" s="566" t="s">
        <v>8</v>
      </c>
      <c r="E105" s="566"/>
      <c r="F105" s="566"/>
      <c r="G105" s="567"/>
      <c r="H105" s="76">
        <f t="shared" ref="H105" si="389">SUM(I105:S105)</f>
        <v>0</v>
      </c>
      <c r="I105" s="80"/>
      <c r="J105" s="94"/>
      <c r="K105" s="82"/>
      <c r="L105" s="305"/>
      <c r="M105" s="120"/>
      <c r="N105" s="81"/>
      <c r="O105" s="81"/>
      <c r="P105" s="81"/>
      <c r="Q105" s="81"/>
      <c r="R105" s="81"/>
      <c r="S105" s="82"/>
      <c r="T105" s="28">
        <f t="shared" ref="T105" si="390">SUM(U105:AE105)</f>
        <v>0</v>
      </c>
      <c r="U105" s="80"/>
      <c r="V105" s="94"/>
      <c r="W105" s="82"/>
      <c r="X105" s="305"/>
      <c r="Y105" s="120"/>
      <c r="Z105" s="81"/>
      <c r="AA105" s="81"/>
      <c r="AB105" s="81"/>
      <c r="AC105" s="81"/>
      <c r="AD105" s="81"/>
      <c r="AE105" s="82"/>
      <c r="AF105" s="109">
        <f t="shared" ref="AF105" si="391">SUM(AG105:AQ105)</f>
        <v>0</v>
      </c>
      <c r="AG105" s="29">
        <f t="shared" si="378"/>
        <v>0</v>
      </c>
      <c r="AH105" s="92">
        <f t="shared" si="379"/>
        <v>0</v>
      </c>
      <c r="AI105" s="31">
        <f t="shared" si="380"/>
        <v>0</v>
      </c>
      <c r="AJ105" s="329">
        <f t="shared" si="381"/>
        <v>0</v>
      </c>
      <c r="AK105" s="292">
        <f t="shared" si="382"/>
        <v>0</v>
      </c>
      <c r="AL105" s="30">
        <f t="shared" si="383"/>
        <v>0</v>
      </c>
      <c r="AM105" s="30">
        <f t="shared" si="384"/>
        <v>0</v>
      </c>
      <c r="AN105" s="30">
        <f t="shared" si="385"/>
        <v>0</v>
      </c>
      <c r="AO105" s="30">
        <f t="shared" si="386"/>
        <v>0</v>
      </c>
      <c r="AP105" s="30">
        <f t="shared" si="387"/>
        <v>0</v>
      </c>
      <c r="AQ105" s="31">
        <f t="shared" si="388"/>
        <v>0</v>
      </c>
      <c r="AR105" s="208"/>
      <c r="AS105" s="192"/>
      <c r="AT105" s="192"/>
      <c r="AU105" s="192"/>
      <c r="AV105" s="192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74" customFormat="1" ht="12.75" customHeight="1" x14ac:dyDescent="0.25">
      <c r="A106" s="272"/>
      <c r="B106" s="273"/>
      <c r="D106" s="275"/>
      <c r="E106" s="275"/>
      <c r="F106" s="275"/>
      <c r="G106" s="275"/>
      <c r="I106" s="590" t="s">
        <v>127</v>
      </c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394"/>
      <c r="U106" s="590" t="s">
        <v>127</v>
      </c>
      <c r="V106" s="590"/>
      <c r="W106" s="590"/>
      <c r="X106" s="590"/>
      <c r="Y106" s="590"/>
      <c r="Z106" s="590"/>
      <c r="AA106" s="590"/>
      <c r="AB106" s="590"/>
      <c r="AC106" s="590"/>
      <c r="AD106" s="590"/>
      <c r="AE106" s="590"/>
      <c r="AF106" s="278"/>
      <c r="AG106" s="577" t="s">
        <v>127</v>
      </c>
      <c r="AH106" s="577"/>
      <c r="AI106" s="577"/>
      <c r="AJ106" s="577"/>
      <c r="AK106" s="577"/>
      <c r="AL106" s="577"/>
      <c r="AM106" s="577"/>
      <c r="AN106" s="577"/>
      <c r="AO106" s="577"/>
      <c r="AP106" s="577"/>
      <c r="AQ106" s="578"/>
      <c r="AR106" s="276"/>
      <c r="AS106" s="313"/>
      <c r="AT106" s="313"/>
      <c r="AU106" s="313"/>
      <c r="AV106" s="313"/>
      <c r="AW106" s="277"/>
      <c r="AX106" s="277"/>
      <c r="AY106" s="277"/>
      <c r="AZ106" s="277"/>
      <c r="BA106" s="277"/>
      <c r="BB106" s="277"/>
      <c r="BC106" s="277"/>
      <c r="BD106" s="277"/>
      <c r="BE106" s="277"/>
      <c r="BF106" s="277"/>
      <c r="BG106" s="277"/>
      <c r="BH106" s="277"/>
      <c r="BI106" s="277"/>
      <c r="BJ106" s="277"/>
      <c r="BK106" s="277"/>
      <c r="BL106" s="277"/>
      <c r="BM106" s="277"/>
      <c r="BN106" s="277"/>
      <c r="BO106" s="277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</row>
    <row r="107" spans="1:136" s="62" customFormat="1" ht="10.5" customHeight="1" x14ac:dyDescent="0.25">
      <c r="A107" s="234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27"/>
      <c r="AR107" s="208"/>
      <c r="AS107" s="632"/>
      <c r="AT107" s="632"/>
      <c r="AU107" s="632"/>
      <c r="AV107" s="632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83" t="s">
        <v>65</v>
      </c>
      <c r="B108" s="584"/>
      <c r="C108" s="584"/>
      <c r="D108" s="573" t="s">
        <v>132</v>
      </c>
      <c r="E108" s="573"/>
      <c r="F108" s="573"/>
      <c r="G108" s="574"/>
      <c r="H108" s="83">
        <f>SUM(I108:S108)</f>
        <v>0</v>
      </c>
      <c r="I108" s="84">
        <f>I109</f>
        <v>0</v>
      </c>
      <c r="J108" s="287">
        <f>J109</f>
        <v>0</v>
      </c>
      <c r="K108" s="86">
        <f t="shared" ref="K108:AQ108" si="392">K109</f>
        <v>0</v>
      </c>
      <c r="L108" s="303">
        <f t="shared" si="392"/>
        <v>0</v>
      </c>
      <c r="M108" s="122">
        <f t="shared" si="392"/>
        <v>0</v>
      </c>
      <c r="N108" s="85">
        <f t="shared" si="392"/>
        <v>0</v>
      </c>
      <c r="O108" s="85">
        <f t="shared" si="392"/>
        <v>0</v>
      </c>
      <c r="P108" s="85">
        <f t="shared" si="392"/>
        <v>0</v>
      </c>
      <c r="Q108" s="85">
        <f t="shared" si="392"/>
        <v>0</v>
      </c>
      <c r="R108" s="85">
        <f t="shared" si="392"/>
        <v>0</v>
      </c>
      <c r="S108" s="86">
        <f t="shared" si="392"/>
        <v>0</v>
      </c>
      <c r="T108" s="247">
        <f>SUM(U108:AE108)</f>
        <v>0</v>
      </c>
      <c r="U108" s="84">
        <f>U109</f>
        <v>0</v>
      </c>
      <c r="V108" s="287">
        <f>V109</f>
        <v>0</v>
      </c>
      <c r="W108" s="86">
        <f t="shared" si="392"/>
        <v>0</v>
      </c>
      <c r="X108" s="303">
        <f t="shared" si="392"/>
        <v>0</v>
      </c>
      <c r="Y108" s="122">
        <f t="shared" si="392"/>
        <v>0</v>
      </c>
      <c r="Z108" s="85">
        <f t="shared" si="392"/>
        <v>0</v>
      </c>
      <c r="AA108" s="85">
        <f t="shared" si="392"/>
        <v>0</v>
      </c>
      <c r="AB108" s="85">
        <f t="shared" si="392"/>
        <v>0</v>
      </c>
      <c r="AC108" s="85">
        <f t="shared" si="392"/>
        <v>0</v>
      </c>
      <c r="AD108" s="85">
        <f t="shared" si="392"/>
        <v>0</v>
      </c>
      <c r="AE108" s="86">
        <f t="shared" si="392"/>
        <v>0</v>
      </c>
      <c r="AF108" s="263">
        <f>SUM(AG108:AQ108)</f>
        <v>0</v>
      </c>
      <c r="AG108" s="471">
        <f>AG109</f>
        <v>0</v>
      </c>
      <c r="AH108" s="472">
        <f>AH109</f>
        <v>0</v>
      </c>
      <c r="AI108" s="473">
        <f t="shared" si="392"/>
        <v>0</v>
      </c>
      <c r="AJ108" s="474">
        <f t="shared" si="392"/>
        <v>0</v>
      </c>
      <c r="AK108" s="475">
        <f t="shared" si="392"/>
        <v>0</v>
      </c>
      <c r="AL108" s="476">
        <f t="shared" si="392"/>
        <v>0</v>
      </c>
      <c r="AM108" s="476">
        <f t="shared" si="392"/>
        <v>0</v>
      </c>
      <c r="AN108" s="476">
        <f t="shared" si="392"/>
        <v>0</v>
      </c>
      <c r="AO108" s="476">
        <f t="shared" si="392"/>
        <v>0</v>
      </c>
      <c r="AP108" s="476">
        <f t="shared" si="392"/>
        <v>0</v>
      </c>
      <c r="AQ108" s="473">
        <f t="shared" si="392"/>
        <v>0</v>
      </c>
      <c r="AR108" s="208"/>
      <c r="AS108" s="126"/>
      <c r="AT108" s="198"/>
      <c r="AU108" s="198"/>
      <c r="AV108" s="198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</row>
    <row r="109" spans="1:136" s="74" customFormat="1" ht="15.75" customHeight="1" x14ac:dyDescent="0.25">
      <c r="A109" s="439">
        <v>3</v>
      </c>
      <c r="B109" s="68"/>
      <c r="C109" s="90"/>
      <c r="D109" s="564" t="s">
        <v>16</v>
      </c>
      <c r="E109" s="564"/>
      <c r="F109" s="564"/>
      <c r="G109" s="565"/>
      <c r="H109" s="75">
        <f t="shared" ref="H109:H116" si="393">SUM(I109:S109)</f>
        <v>0</v>
      </c>
      <c r="I109" s="77">
        <f>I110+I114</f>
        <v>0</v>
      </c>
      <c r="J109" s="61">
        <f>J110+J114</f>
        <v>0</v>
      </c>
      <c r="K109" s="79">
        <f t="shared" ref="K109:S109" si="394">K110+K114</f>
        <v>0</v>
      </c>
      <c r="L109" s="304">
        <f t="shared" si="394"/>
        <v>0</v>
      </c>
      <c r="M109" s="95">
        <f t="shared" si="394"/>
        <v>0</v>
      </c>
      <c r="N109" s="78">
        <f t="shared" si="394"/>
        <v>0</v>
      </c>
      <c r="O109" s="78">
        <f t="shared" ref="O109" si="395">O110+O114</f>
        <v>0</v>
      </c>
      <c r="P109" s="78">
        <f t="shared" si="394"/>
        <v>0</v>
      </c>
      <c r="Q109" s="78">
        <f t="shared" si="394"/>
        <v>0</v>
      </c>
      <c r="R109" s="78">
        <f t="shared" si="394"/>
        <v>0</v>
      </c>
      <c r="S109" s="79">
        <f t="shared" si="394"/>
        <v>0</v>
      </c>
      <c r="T109" s="239">
        <f t="shared" ref="T109:T116" si="396">SUM(U109:AE109)</f>
        <v>0</v>
      </c>
      <c r="U109" s="77">
        <f>U110+U114</f>
        <v>0</v>
      </c>
      <c r="V109" s="61">
        <f>V110+V114</f>
        <v>0</v>
      </c>
      <c r="W109" s="79">
        <f t="shared" ref="W109:AE109" si="397">W110+W114</f>
        <v>0</v>
      </c>
      <c r="X109" s="304">
        <f t="shared" si="397"/>
        <v>0</v>
      </c>
      <c r="Y109" s="95">
        <f t="shared" si="397"/>
        <v>0</v>
      </c>
      <c r="Z109" s="78">
        <f t="shared" si="397"/>
        <v>0</v>
      </c>
      <c r="AA109" s="78">
        <f t="shared" ref="AA109" si="398">AA110+AA114</f>
        <v>0</v>
      </c>
      <c r="AB109" s="78">
        <f t="shared" si="397"/>
        <v>0</v>
      </c>
      <c r="AC109" s="78">
        <f t="shared" si="397"/>
        <v>0</v>
      </c>
      <c r="AD109" s="78">
        <f t="shared" si="397"/>
        <v>0</v>
      </c>
      <c r="AE109" s="79">
        <f t="shared" si="397"/>
        <v>0</v>
      </c>
      <c r="AF109" s="264">
        <f t="shared" ref="AF109:AF116" si="399">SUM(AG109:AQ109)</f>
        <v>0</v>
      </c>
      <c r="AG109" s="318">
        <f>AG110+AG114</f>
        <v>0</v>
      </c>
      <c r="AH109" s="265">
        <f>AH110+AH114</f>
        <v>0</v>
      </c>
      <c r="AI109" s="241">
        <f t="shared" ref="AI109:AQ109" si="400">AI110+AI114</f>
        <v>0</v>
      </c>
      <c r="AJ109" s="306">
        <f t="shared" si="400"/>
        <v>0</v>
      </c>
      <c r="AK109" s="242">
        <f t="shared" si="400"/>
        <v>0</v>
      </c>
      <c r="AL109" s="243">
        <f t="shared" si="400"/>
        <v>0</v>
      </c>
      <c r="AM109" s="243">
        <f t="shared" ref="AM109" si="401">AM110+AM114</f>
        <v>0</v>
      </c>
      <c r="AN109" s="243">
        <f t="shared" si="400"/>
        <v>0</v>
      </c>
      <c r="AO109" s="243">
        <f t="shared" si="400"/>
        <v>0</v>
      </c>
      <c r="AP109" s="243">
        <f t="shared" si="400"/>
        <v>0</v>
      </c>
      <c r="AQ109" s="241">
        <f t="shared" si="400"/>
        <v>0</v>
      </c>
      <c r="AR109" s="208"/>
      <c r="AS109" s="89"/>
      <c r="AT109" s="391"/>
      <c r="AU109" s="391"/>
      <c r="AV109" s="391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</row>
    <row r="110" spans="1:136" s="73" customFormat="1" ht="15.75" customHeight="1" x14ac:dyDescent="0.25">
      <c r="A110" s="562">
        <v>31</v>
      </c>
      <c r="B110" s="563"/>
      <c r="C110" s="90"/>
      <c r="D110" s="564" t="s">
        <v>0</v>
      </c>
      <c r="E110" s="564"/>
      <c r="F110" s="564"/>
      <c r="G110" s="565"/>
      <c r="H110" s="75">
        <f t="shared" si="393"/>
        <v>0</v>
      </c>
      <c r="I110" s="96">
        <f>SUM(I111:I113)</f>
        <v>0</v>
      </c>
      <c r="J110" s="61">
        <f>SUM(J111:J113)</f>
        <v>0</v>
      </c>
      <c r="K110" s="79">
        <f t="shared" ref="K110:S110" si="402">SUM(K111:K113)</f>
        <v>0</v>
      </c>
      <c r="L110" s="304">
        <f t="shared" si="402"/>
        <v>0</v>
      </c>
      <c r="M110" s="95">
        <f t="shared" si="402"/>
        <v>0</v>
      </c>
      <c r="N110" s="78">
        <f t="shared" si="402"/>
        <v>0</v>
      </c>
      <c r="O110" s="78">
        <f t="shared" ref="O110" si="403">SUM(O111:O113)</f>
        <v>0</v>
      </c>
      <c r="P110" s="78">
        <f t="shared" si="402"/>
        <v>0</v>
      </c>
      <c r="Q110" s="78">
        <f t="shared" si="402"/>
        <v>0</v>
      </c>
      <c r="R110" s="78">
        <f t="shared" si="402"/>
        <v>0</v>
      </c>
      <c r="S110" s="231">
        <f t="shared" si="402"/>
        <v>0</v>
      </c>
      <c r="T110" s="250">
        <f t="shared" si="396"/>
        <v>0</v>
      </c>
      <c r="U110" s="96">
        <f>SUM(U111:U113)</f>
        <v>0</v>
      </c>
      <c r="V110" s="78">
        <f>SUM(V111:V113)</f>
        <v>0</v>
      </c>
      <c r="W110" s="79">
        <f t="shared" ref="W110:AE110" si="404">SUM(W111:W113)</f>
        <v>0</v>
      </c>
      <c r="X110" s="304">
        <f t="shared" si="404"/>
        <v>0</v>
      </c>
      <c r="Y110" s="95">
        <f t="shared" si="404"/>
        <v>0</v>
      </c>
      <c r="Z110" s="78">
        <f t="shared" si="404"/>
        <v>0</v>
      </c>
      <c r="AA110" s="78">
        <f t="shared" ref="AA110" si="405">SUM(AA111:AA113)</f>
        <v>0</v>
      </c>
      <c r="AB110" s="78">
        <f t="shared" si="404"/>
        <v>0</v>
      </c>
      <c r="AC110" s="78">
        <f t="shared" si="404"/>
        <v>0</v>
      </c>
      <c r="AD110" s="78">
        <f t="shared" si="404"/>
        <v>0</v>
      </c>
      <c r="AE110" s="231">
        <f t="shared" si="404"/>
        <v>0</v>
      </c>
      <c r="AF110" s="264">
        <f t="shared" si="399"/>
        <v>0</v>
      </c>
      <c r="AG110" s="240">
        <f>SUM(AG111:AG113)</f>
        <v>0</v>
      </c>
      <c r="AH110" s="243">
        <f>SUM(AH111:AH113)</f>
        <v>0</v>
      </c>
      <c r="AI110" s="241">
        <f t="shared" ref="AI110:AQ110" si="406">SUM(AI111:AI113)</f>
        <v>0</v>
      </c>
      <c r="AJ110" s="306">
        <f t="shared" si="406"/>
        <v>0</v>
      </c>
      <c r="AK110" s="242">
        <f t="shared" si="406"/>
        <v>0</v>
      </c>
      <c r="AL110" s="243">
        <f t="shared" si="406"/>
        <v>0</v>
      </c>
      <c r="AM110" s="243">
        <f t="shared" ref="AM110" si="407">SUM(AM111:AM113)</f>
        <v>0</v>
      </c>
      <c r="AN110" s="243">
        <f t="shared" si="406"/>
        <v>0</v>
      </c>
      <c r="AO110" s="243">
        <f t="shared" si="406"/>
        <v>0</v>
      </c>
      <c r="AP110" s="243">
        <f t="shared" si="406"/>
        <v>0</v>
      </c>
      <c r="AQ110" s="244">
        <f t="shared" si="406"/>
        <v>0</v>
      </c>
      <c r="AR110" s="208"/>
      <c r="AS110" s="89"/>
      <c r="AT110" s="391"/>
      <c r="AU110" s="391"/>
      <c r="AV110" s="391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</row>
    <row r="111" spans="1:136" s="72" customFormat="1" ht="15.75" customHeight="1" x14ac:dyDescent="0.25">
      <c r="A111" s="232"/>
      <c r="B111" s="181"/>
      <c r="C111" s="181">
        <v>311</v>
      </c>
      <c r="D111" s="566" t="s">
        <v>1</v>
      </c>
      <c r="E111" s="566"/>
      <c r="F111" s="566"/>
      <c r="G111" s="566"/>
      <c r="H111" s="76">
        <f t="shared" si="393"/>
        <v>0</v>
      </c>
      <c r="I111" s="80"/>
      <c r="J111" s="94"/>
      <c r="K111" s="82"/>
      <c r="L111" s="305"/>
      <c r="M111" s="120"/>
      <c r="N111" s="81"/>
      <c r="O111" s="81"/>
      <c r="P111" s="81"/>
      <c r="Q111" s="81"/>
      <c r="R111" s="81"/>
      <c r="S111" s="82"/>
      <c r="T111" s="28">
        <f t="shared" si="396"/>
        <v>0</v>
      </c>
      <c r="U111" s="80"/>
      <c r="V111" s="94"/>
      <c r="W111" s="82"/>
      <c r="X111" s="305"/>
      <c r="Y111" s="120"/>
      <c r="Z111" s="81"/>
      <c r="AA111" s="81"/>
      <c r="AB111" s="81"/>
      <c r="AC111" s="81"/>
      <c r="AD111" s="81"/>
      <c r="AE111" s="82"/>
      <c r="AF111" s="109">
        <f t="shared" si="399"/>
        <v>0</v>
      </c>
      <c r="AG111" s="29">
        <f t="shared" ref="AG111:AG113" si="408">I111+U111</f>
        <v>0</v>
      </c>
      <c r="AH111" s="92">
        <f t="shared" ref="AH111:AH113" si="409">J111+V111</f>
        <v>0</v>
      </c>
      <c r="AI111" s="31">
        <f t="shared" ref="AI111:AI113" si="410">K111+W111</f>
        <v>0</v>
      </c>
      <c r="AJ111" s="329">
        <f t="shared" ref="AJ111:AJ113" si="411">L111+X111</f>
        <v>0</v>
      </c>
      <c r="AK111" s="292">
        <f t="shared" ref="AK111:AK113" si="412">M111+Y111</f>
        <v>0</v>
      </c>
      <c r="AL111" s="30">
        <f t="shared" ref="AL111:AL113" si="413">N111+Z111</f>
        <v>0</v>
      </c>
      <c r="AM111" s="30">
        <f t="shared" ref="AM111:AM113" si="414">O111+AA111</f>
        <v>0</v>
      </c>
      <c r="AN111" s="30">
        <f t="shared" ref="AN111:AN113" si="415">P111+AB111</f>
        <v>0</v>
      </c>
      <c r="AO111" s="30">
        <f t="shared" ref="AO111:AO113" si="416">Q111+AC111</f>
        <v>0</v>
      </c>
      <c r="AP111" s="30">
        <f t="shared" ref="AP111:AP113" si="417">R111+AD111</f>
        <v>0</v>
      </c>
      <c r="AQ111" s="31">
        <f t="shared" ref="AQ111:AQ113" si="418">S111+AE111</f>
        <v>0</v>
      </c>
      <c r="AR111" s="208"/>
      <c r="AS111" s="89"/>
      <c r="AT111" s="391"/>
      <c r="AU111" s="391"/>
      <c r="AV111" s="391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2"/>
      <c r="B112" s="181"/>
      <c r="C112" s="181">
        <v>312</v>
      </c>
      <c r="D112" s="566" t="s">
        <v>2</v>
      </c>
      <c r="E112" s="566"/>
      <c r="F112" s="566"/>
      <c r="G112" s="567"/>
      <c r="H112" s="76">
        <f t="shared" si="393"/>
        <v>0</v>
      </c>
      <c r="I112" s="80"/>
      <c r="J112" s="94"/>
      <c r="K112" s="82"/>
      <c r="L112" s="305"/>
      <c r="M112" s="120"/>
      <c r="N112" s="81"/>
      <c r="O112" s="81"/>
      <c r="P112" s="81"/>
      <c r="Q112" s="81"/>
      <c r="R112" s="81"/>
      <c r="S112" s="82"/>
      <c r="T112" s="28">
        <f t="shared" si="396"/>
        <v>0</v>
      </c>
      <c r="U112" s="80"/>
      <c r="V112" s="94"/>
      <c r="W112" s="82"/>
      <c r="X112" s="305"/>
      <c r="Y112" s="120"/>
      <c r="Z112" s="81"/>
      <c r="AA112" s="81"/>
      <c r="AB112" s="81"/>
      <c r="AC112" s="81"/>
      <c r="AD112" s="81"/>
      <c r="AE112" s="82"/>
      <c r="AF112" s="109">
        <f t="shared" si="399"/>
        <v>0</v>
      </c>
      <c r="AG112" s="29">
        <f t="shared" si="408"/>
        <v>0</v>
      </c>
      <c r="AH112" s="92">
        <f t="shared" si="409"/>
        <v>0</v>
      </c>
      <c r="AI112" s="31">
        <f t="shared" si="410"/>
        <v>0</v>
      </c>
      <c r="AJ112" s="329">
        <f t="shared" si="411"/>
        <v>0</v>
      </c>
      <c r="AK112" s="292">
        <f t="shared" si="412"/>
        <v>0</v>
      </c>
      <c r="AL112" s="30">
        <f t="shared" si="413"/>
        <v>0</v>
      </c>
      <c r="AM112" s="30">
        <f t="shared" si="414"/>
        <v>0</v>
      </c>
      <c r="AN112" s="30">
        <f t="shared" si="415"/>
        <v>0</v>
      </c>
      <c r="AO112" s="30">
        <f t="shared" si="416"/>
        <v>0</v>
      </c>
      <c r="AP112" s="30">
        <f t="shared" si="417"/>
        <v>0</v>
      </c>
      <c r="AQ112" s="31">
        <f t="shared" si="418"/>
        <v>0</v>
      </c>
      <c r="AR112" s="208"/>
      <c r="AS112" s="192"/>
      <c r="AT112" s="192"/>
      <c r="AU112" s="192"/>
      <c r="AV112" s="192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32"/>
      <c r="B113" s="181"/>
      <c r="C113" s="181">
        <v>313</v>
      </c>
      <c r="D113" s="566" t="s">
        <v>3</v>
      </c>
      <c r="E113" s="566"/>
      <c r="F113" s="566"/>
      <c r="G113" s="566"/>
      <c r="H113" s="76">
        <f t="shared" si="393"/>
        <v>0</v>
      </c>
      <c r="I113" s="80"/>
      <c r="J113" s="94"/>
      <c r="K113" s="82"/>
      <c r="L113" s="305"/>
      <c r="M113" s="120"/>
      <c r="N113" s="81"/>
      <c r="O113" s="81"/>
      <c r="P113" s="81"/>
      <c r="Q113" s="81"/>
      <c r="R113" s="81"/>
      <c r="S113" s="82"/>
      <c r="T113" s="28">
        <f t="shared" si="396"/>
        <v>0</v>
      </c>
      <c r="U113" s="80"/>
      <c r="V113" s="94"/>
      <c r="W113" s="82"/>
      <c r="X113" s="305"/>
      <c r="Y113" s="120"/>
      <c r="Z113" s="81"/>
      <c r="AA113" s="81"/>
      <c r="AB113" s="81"/>
      <c r="AC113" s="81"/>
      <c r="AD113" s="81"/>
      <c r="AE113" s="82"/>
      <c r="AF113" s="109">
        <f t="shared" si="399"/>
        <v>0</v>
      </c>
      <c r="AG113" s="29">
        <f t="shared" si="408"/>
        <v>0</v>
      </c>
      <c r="AH113" s="92">
        <f t="shared" si="409"/>
        <v>0</v>
      </c>
      <c r="AI113" s="31">
        <f t="shared" si="410"/>
        <v>0</v>
      </c>
      <c r="AJ113" s="329">
        <f t="shared" si="411"/>
        <v>0</v>
      </c>
      <c r="AK113" s="292">
        <f t="shared" si="412"/>
        <v>0</v>
      </c>
      <c r="AL113" s="30">
        <f t="shared" si="413"/>
        <v>0</v>
      </c>
      <c r="AM113" s="30">
        <f t="shared" si="414"/>
        <v>0</v>
      </c>
      <c r="AN113" s="30">
        <f t="shared" si="415"/>
        <v>0</v>
      </c>
      <c r="AO113" s="30">
        <f t="shared" si="416"/>
        <v>0</v>
      </c>
      <c r="AP113" s="30">
        <f t="shared" si="417"/>
        <v>0</v>
      </c>
      <c r="AQ113" s="31">
        <f t="shared" si="418"/>
        <v>0</v>
      </c>
      <c r="AR113" s="208"/>
      <c r="AS113" s="89"/>
      <c r="AT113" s="391"/>
      <c r="AU113" s="391"/>
      <c r="AV113" s="391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62">
        <v>32</v>
      </c>
      <c r="B114" s="563"/>
      <c r="C114" s="90"/>
      <c r="D114" s="564" t="s">
        <v>4</v>
      </c>
      <c r="E114" s="564"/>
      <c r="F114" s="564"/>
      <c r="G114" s="565"/>
      <c r="H114" s="75">
        <f t="shared" si="393"/>
        <v>0</v>
      </c>
      <c r="I114" s="77">
        <f t="shared" ref="I114:S114" si="419">SUM(I115:I118)</f>
        <v>0</v>
      </c>
      <c r="J114" s="61">
        <f t="shared" ref="J114" si="420">SUM(J115:J118)</f>
        <v>0</v>
      </c>
      <c r="K114" s="79">
        <f t="shared" si="419"/>
        <v>0</v>
      </c>
      <c r="L114" s="304">
        <f t="shared" si="419"/>
        <v>0</v>
      </c>
      <c r="M114" s="95">
        <f t="shared" si="419"/>
        <v>0</v>
      </c>
      <c r="N114" s="78">
        <f t="shared" si="419"/>
        <v>0</v>
      </c>
      <c r="O114" s="78">
        <f t="shared" ref="O114" si="421">SUM(O115:O118)</f>
        <v>0</v>
      </c>
      <c r="P114" s="78">
        <f t="shared" si="419"/>
        <v>0</v>
      </c>
      <c r="Q114" s="78">
        <f t="shared" si="419"/>
        <v>0</v>
      </c>
      <c r="R114" s="78">
        <f t="shared" si="419"/>
        <v>0</v>
      </c>
      <c r="S114" s="79">
        <f t="shared" si="419"/>
        <v>0</v>
      </c>
      <c r="T114" s="239">
        <f t="shared" si="396"/>
        <v>0</v>
      </c>
      <c r="U114" s="77">
        <f t="shared" ref="U114:AE114" si="422">SUM(U115:U118)</f>
        <v>0</v>
      </c>
      <c r="V114" s="61">
        <f t="shared" ref="V114" si="423">SUM(V115:V118)</f>
        <v>0</v>
      </c>
      <c r="W114" s="79">
        <f t="shared" si="422"/>
        <v>0</v>
      </c>
      <c r="X114" s="304">
        <f t="shared" si="422"/>
        <v>0</v>
      </c>
      <c r="Y114" s="95">
        <f t="shared" si="422"/>
        <v>0</v>
      </c>
      <c r="Z114" s="78">
        <f t="shared" si="422"/>
        <v>0</v>
      </c>
      <c r="AA114" s="78">
        <f t="shared" ref="AA114" si="424">SUM(AA115:AA118)</f>
        <v>0</v>
      </c>
      <c r="AB114" s="78">
        <f t="shared" si="422"/>
        <v>0</v>
      </c>
      <c r="AC114" s="78">
        <f t="shared" si="422"/>
        <v>0</v>
      </c>
      <c r="AD114" s="78">
        <f t="shared" si="422"/>
        <v>0</v>
      </c>
      <c r="AE114" s="79">
        <f t="shared" si="422"/>
        <v>0</v>
      </c>
      <c r="AF114" s="264">
        <f t="shared" si="399"/>
        <v>0</v>
      </c>
      <c r="AG114" s="318">
        <f t="shared" ref="AG114:AQ114" si="425">SUM(AG115:AG118)</f>
        <v>0</v>
      </c>
      <c r="AH114" s="265">
        <f t="shared" ref="AH114" si="426">SUM(AH115:AH118)</f>
        <v>0</v>
      </c>
      <c r="AI114" s="241">
        <f t="shared" si="425"/>
        <v>0</v>
      </c>
      <c r="AJ114" s="306">
        <f t="shared" si="425"/>
        <v>0</v>
      </c>
      <c r="AK114" s="242">
        <f t="shared" si="425"/>
        <v>0</v>
      </c>
      <c r="AL114" s="243">
        <f t="shared" si="425"/>
        <v>0</v>
      </c>
      <c r="AM114" s="243">
        <f t="shared" ref="AM114" si="427">SUM(AM115:AM118)</f>
        <v>0</v>
      </c>
      <c r="AN114" s="243">
        <f t="shared" si="425"/>
        <v>0</v>
      </c>
      <c r="AO114" s="243">
        <f t="shared" si="425"/>
        <v>0</v>
      </c>
      <c r="AP114" s="243">
        <f t="shared" si="425"/>
        <v>0</v>
      </c>
      <c r="AQ114" s="241">
        <f t="shared" si="425"/>
        <v>0</v>
      </c>
      <c r="AR114" s="208"/>
      <c r="AS114" s="89"/>
      <c r="AT114" s="391"/>
      <c r="AU114" s="391"/>
      <c r="AV114" s="391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  <c r="BV114" s="192"/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2"/>
      <c r="CL114" s="192"/>
      <c r="CM114" s="192"/>
      <c r="CN114" s="192"/>
      <c r="CO114" s="192"/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2"/>
      <c r="DK114" s="192"/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192"/>
      <c r="DV114" s="192"/>
      <c r="DW114" s="192"/>
      <c r="DX114" s="192"/>
      <c r="DY114" s="192"/>
      <c r="DZ114" s="192"/>
      <c r="EA114" s="192"/>
      <c r="EB114" s="192"/>
      <c r="EC114" s="192"/>
      <c r="ED114" s="192"/>
      <c r="EE114" s="192"/>
      <c r="EF114" s="192"/>
    </row>
    <row r="115" spans="1:136" s="72" customFormat="1" ht="15.75" customHeight="1" x14ac:dyDescent="0.25">
      <c r="A115" s="232"/>
      <c r="B115" s="181"/>
      <c r="C115" s="181">
        <v>321</v>
      </c>
      <c r="D115" s="566" t="s">
        <v>5</v>
      </c>
      <c r="E115" s="566"/>
      <c r="F115" s="566"/>
      <c r="G115" s="566"/>
      <c r="H115" s="76">
        <f t="shared" si="393"/>
        <v>0</v>
      </c>
      <c r="I115" s="80"/>
      <c r="J115" s="94"/>
      <c r="K115" s="82"/>
      <c r="L115" s="305"/>
      <c r="M115" s="120"/>
      <c r="N115" s="81"/>
      <c r="O115" s="81"/>
      <c r="P115" s="81"/>
      <c r="Q115" s="81"/>
      <c r="R115" s="81"/>
      <c r="S115" s="82"/>
      <c r="T115" s="28">
        <f t="shared" si="396"/>
        <v>0</v>
      </c>
      <c r="U115" s="80"/>
      <c r="V115" s="94"/>
      <c r="W115" s="82"/>
      <c r="X115" s="305"/>
      <c r="Y115" s="120"/>
      <c r="Z115" s="81"/>
      <c r="AA115" s="81"/>
      <c r="AB115" s="81"/>
      <c r="AC115" s="81"/>
      <c r="AD115" s="81"/>
      <c r="AE115" s="82"/>
      <c r="AF115" s="109">
        <f t="shared" si="399"/>
        <v>0</v>
      </c>
      <c r="AG115" s="29">
        <f t="shared" ref="AG115:AG118" si="428">I115+U115</f>
        <v>0</v>
      </c>
      <c r="AH115" s="92">
        <f t="shared" ref="AH115:AH118" si="429">J115+V115</f>
        <v>0</v>
      </c>
      <c r="AI115" s="31">
        <f t="shared" ref="AI115:AI118" si="430">K115+W115</f>
        <v>0</v>
      </c>
      <c r="AJ115" s="329">
        <f t="shared" ref="AJ115:AJ118" si="431">L115+X115</f>
        <v>0</v>
      </c>
      <c r="AK115" s="292">
        <f t="shared" ref="AK115:AK118" si="432">M115+Y115</f>
        <v>0</v>
      </c>
      <c r="AL115" s="30">
        <f t="shared" ref="AL115:AL118" si="433">N115+Z115</f>
        <v>0</v>
      </c>
      <c r="AM115" s="30">
        <f t="shared" ref="AM115:AM118" si="434">O115+AA115</f>
        <v>0</v>
      </c>
      <c r="AN115" s="30">
        <f t="shared" ref="AN115:AN118" si="435">P115+AB115</f>
        <v>0</v>
      </c>
      <c r="AO115" s="30">
        <f t="shared" ref="AO115:AO118" si="436">Q115+AC115</f>
        <v>0</v>
      </c>
      <c r="AP115" s="30">
        <f t="shared" ref="AP115:AP118" si="437">R115+AD115</f>
        <v>0</v>
      </c>
      <c r="AQ115" s="31">
        <f t="shared" ref="AQ115:AQ118" si="438">S115+AE115</f>
        <v>0</v>
      </c>
      <c r="AR115" s="208"/>
      <c r="AS115" s="89"/>
      <c r="AT115" s="391"/>
      <c r="AU115" s="391"/>
      <c r="AV115" s="391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2"/>
      <c r="B116" s="181"/>
      <c r="C116" s="181">
        <v>322</v>
      </c>
      <c r="D116" s="566" t="s">
        <v>6</v>
      </c>
      <c r="E116" s="566"/>
      <c r="F116" s="566"/>
      <c r="G116" s="566"/>
      <c r="H116" s="76">
        <f t="shared" si="393"/>
        <v>0</v>
      </c>
      <c r="I116" s="80"/>
      <c r="J116" s="94"/>
      <c r="K116" s="82"/>
      <c r="L116" s="305"/>
      <c r="M116" s="120"/>
      <c r="N116" s="81"/>
      <c r="O116" s="81"/>
      <c r="P116" s="81"/>
      <c r="Q116" s="81"/>
      <c r="R116" s="81"/>
      <c r="S116" s="82"/>
      <c r="T116" s="28">
        <f t="shared" si="396"/>
        <v>0</v>
      </c>
      <c r="U116" s="80"/>
      <c r="V116" s="94"/>
      <c r="W116" s="82"/>
      <c r="X116" s="305"/>
      <c r="Y116" s="120"/>
      <c r="Z116" s="81"/>
      <c r="AA116" s="81"/>
      <c r="AB116" s="81"/>
      <c r="AC116" s="81"/>
      <c r="AD116" s="81"/>
      <c r="AE116" s="82"/>
      <c r="AF116" s="109">
        <f t="shared" si="399"/>
        <v>0</v>
      </c>
      <c r="AG116" s="29">
        <f t="shared" si="428"/>
        <v>0</v>
      </c>
      <c r="AH116" s="92">
        <f t="shared" si="429"/>
        <v>0</v>
      </c>
      <c r="AI116" s="31">
        <f t="shared" si="430"/>
        <v>0</v>
      </c>
      <c r="AJ116" s="329">
        <f t="shared" si="431"/>
        <v>0</v>
      </c>
      <c r="AK116" s="292">
        <f t="shared" si="432"/>
        <v>0</v>
      </c>
      <c r="AL116" s="30">
        <f t="shared" si="433"/>
        <v>0</v>
      </c>
      <c r="AM116" s="30">
        <f t="shared" si="434"/>
        <v>0</v>
      </c>
      <c r="AN116" s="30">
        <f t="shared" si="435"/>
        <v>0</v>
      </c>
      <c r="AO116" s="30">
        <f t="shared" si="436"/>
        <v>0</v>
      </c>
      <c r="AP116" s="30">
        <f t="shared" si="437"/>
        <v>0</v>
      </c>
      <c r="AQ116" s="31">
        <f t="shared" si="438"/>
        <v>0</v>
      </c>
      <c r="AR116" s="208"/>
      <c r="AS116" s="89"/>
      <c r="AT116" s="391"/>
      <c r="AU116" s="391"/>
      <c r="AV116" s="391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2"/>
      <c r="B117" s="181"/>
      <c r="C117" s="181">
        <v>323</v>
      </c>
      <c r="D117" s="566" t="s">
        <v>7</v>
      </c>
      <c r="E117" s="566"/>
      <c r="F117" s="566"/>
      <c r="G117" s="566"/>
      <c r="H117" s="76">
        <f>SUM(I117:S117)</f>
        <v>0</v>
      </c>
      <c r="I117" s="80"/>
      <c r="J117" s="94"/>
      <c r="K117" s="82"/>
      <c r="L117" s="305"/>
      <c r="M117" s="120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5"/>
      <c r="Y117" s="120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28"/>
        <v>0</v>
      </c>
      <c r="AH117" s="92">
        <f t="shared" si="429"/>
        <v>0</v>
      </c>
      <c r="AI117" s="31">
        <f t="shared" si="430"/>
        <v>0</v>
      </c>
      <c r="AJ117" s="329">
        <f t="shared" si="431"/>
        <v>0</v>
      </c>
      <c r="AK117" s="292">
        <f t="shared" si="432"/>
        <v>0</v>
      </c>
      <c r="AL117" s="30">
        <f t="shared" si="433"/>
        <v>0</v>
      </c>
      <c r="AM117" s="30">
        <f t="shared" si="434"/>
        <v>0</v>
      </c>
      <c r="AN117" s="30">
        <f t="shared" si="435"/>
        <v>0</v>
      </c>
      <c r="AO117" s="30">
        <f t="shared" si="436"/>
        <v>0</v>
      </c>
      <c r="AP117" s="30">
        <f t="shared" si="437"/>
        <v>0</v>
      </c>
      <c r="AQ117" s="31">
        <f t="shared" si="438"/>
        <v>0</v>
      </c>
      <c r="AR117" s="208"/>
      <c r="AS117" s="192"/>
      <c r="AT117" s="192"/>
      <c r="AU117" s="192"/>
      <c r="AV117" s="192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32"/>
      <c r="B118" s="181"/>
      <c r="C118" s="181">
        <v>329</v>
      </c>
      <c r="D118" s="566" t="s">
        <v>8</v>
      </c>
      <c r="E118" s="566"/>
      <c r="F118" s="566"/>
      <c r="G118" s="567"/>
      <c r="H118" s="76">
        <f t="shared" ref="H118" si="439">SUM(I118:S118)</f>
        <v>0</v>
      </c>
      <c r="I118" s="80"/>
      <c r="J118" s="94"/>
      <c r="K118" s="82"/>
      <c r="L118" s="305"/>
      <c r="M118" s="120"/>
      <c r="N118" s="81"/>
      <c r="O118" s="81"/>
      <c r="P118" s="81"/>
      <c r="Q118" s="81"/>
      <c r="R118" s="81"/>
      <c r="S118" s="82"/>
      <c r="T118" s="28">
        <f t="shared" ref="T118" si="440">SUM(U118:AE118)</f>
        <v>0</v>
      </c>
      <c r="U118" s="80"/>
      <c r="V118" s="94"/>
      <c r="W118" s="82"/>
      <c r="X118" s="305"/>
      <c r="Y118" s="120"/>
      <c r="Z118" s="81"/>
      <c r="AA118" s="81"/>
      <c r="AB118" s="81"/>
      <c r="AC118" s="81"/>
      <c r="AD118" s="81"/>
      <c r="AE118" s="82"/>
      <c r="AF118" s="109">
        <f t="shared" ref="AF118" si="441">SUM(AG118:AQ118)</f>
        <v>0</v>
      </c>
      <c r="AG118" s="29">
        <f t="shared" si="428"/>
        <v>0</v>
      </c>
      <c r="AH118" s="92">
        <f t="shared" si="429"/>
        <v>0</v>
      </c>
      <c r="AI118" s="31">
        <f t="shared" si="430"/>
        <v>0</v>
      </c>
      <c r="AJ118" s="329">
        <f t="shared" si="431"/>
        <v>0</v>
      </c>
      <c r="AK118" s="292">
        <f t="shared" si="432"/>
        <v>0</v>
      </c>
      <c r="AL118" s="30">
        <f t="shared" si="433"/>
        <v>0</v>
      </c>
      <c r="AM118" s="30">
        <f t="shared" si="434"/>
        <v>0</v>
      </c>
      <c r="AN118" s="30">
        <f t="shared" si="435"/>
        <v>0</v>
      </c>
      <c r="AO118" s="30">
        <f t="shared" si="436"/>
        <v>0</v>
      </c>
      <c r="AP118" s="30">
        <f t="shared" si="437"/>
        <v>0</v>
      </c>
      <c r="AQ118" s="31">
        <f t="shared" si="438"/>
        <v>0</v>
      </c>
      <c r="AR118" s="208"/>
      <c r="AS118" s="192"/>
      <c r="AT118" s="192"/>
      <c r="AU118" s="192"/>
      <c r="AV118" s="192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74" customFormat="1" ht="12.75" customHeight="1" x14ac:dyDescent="0.25">
      <c r="A119" s="272"/>
      <c r="B119" s="273"/>
      <c r="D119" s="275"/>
      <c r="E119" s="275"/>
      <c r="F119" s="275"/>
      <c r="G119" s="275"/>
      <c r="I119" s="590" t="s">
        <v>128</v>
      </c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  <c r="T119" s="394"/>
      <c r="U119" s="590" t="s">
        <v>128</v>
      </c>
      <c r="V119" s="590"/>
      <c r="W119" s="590"/>
      <c r="X119" s="590"/>
      <c r="Y119" s="590"/>
      <c r="Z119" s="590"/>
      <c r="AA119" s="590"/>
      <c r="AB119" s="590"/>
      <c r="AC119" s="590"/>
      <c r="AD119" s="590"/>
      <c r="AE119" s="590"/>
      <c r="AF119" s="278"/>
      <c r="AG119" s="577" t="s">
        <v>128</v>
      </c>
      <c r="AH119" s="577"/>
      <c r="AI119" s="577"/>
      <c r="AJ119" s="577"/>
      <c r="AK119" s="577"/>
      <c r="AL119" s="577"/>
      <c r="AM119" s="577"/>
      <c r="AN119" s="577"/>
      <c r="AO119" s="577"/>
      <c r="AP119" s="577"/>
      <c r="AQ119" s="578"/>
      <c r="AR119" s="276"/>
      <c r="AS119" s="313"/>
      <c r="AT119" s="313"/>
      <c r="AU119" s="313"/>
      <c r="AV119" s="313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7"/>
      <c r="BM119" s="277"/>
      <c r="BN119" s="277"/>
      <c r="BO119" s="277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78"/>
      <c r="CL119" s="278"/>
      <c r="CM119" s="278"/>
      <c r="CN119" s="278"/>
      <c r="CO119" s="278"/>
      <c r="CP119" s="278"/>
      <c r="CQ119" s="278"/>
      <c r="CR119" s="278"/>
      <c r="CS119" s="278"/>
      <c r="CT119" s="278"/>
      <c r="CU119" s="278"/>
      <c r="CV119" s="278"/>
      <c r="CW119" s="278"/>
      <c r="CX119" s="278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8"/>
      <c r="DU119" s="278"/>
      <c r="DV119" s="278"/>
      <c r="DW119" s="278"/>
      <c r="DX119" s="278"/>
      <c r="DY119" s="278"/>
      <c r="DZ119" s="278"/>
      <c r="EA119" s="278"/>
      <c r="EB119" s="278"/>
      <c r="EC119" s="278"/>
      <c r="ED119" s="278"/>
      <c r="EE119" s="278"/>
      <c r="EF119" s="278"/>
    </row>
    <row r="120" spans="1:136" s="62" customFormat="1" ht="10.5" customHeight="1" x14ac:dyDescent="0.25">
      <c r="A120" s="234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27"/>
      <c r="AR120" s="208"/>
      <c r="AS120" s="441"/>
      <c r="AT120" s="441"/>
      <c r="AU120" s="441"/>
      <c r="AV120" s="44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0" customFormat="1" ht="27" customHeight="1" x14ac:dyDescent="0.25">
      <c r="A121" s="579" t="s">
        <v>134</v>
      </c>
      <c r="B121" s="580"/>
      <c r="C121" s="580"/>
      <c r="D121" s="581" t="s">
        <v>135</v>
      </c>
      <c r="E121" s="581"/>
      <c r="F121" s="581"/>
      <c r="G121" s="582"/>
      <c r="H121" s="97">
        <f>SUM(I121:S121)</f>
        <v>3822800</v>
      </c>
      <c r="I121" s="98">
        <f t="shared" ref="I121:S121" si="442">I122+I142+I152</f>
        <v>0</v>
      </c>
      <c r="J121" s="286">
        <f t="shared" si="442"/>
        <v>432000</v>
      </c>
      <c r="K121" s="124">
        <f t="shared" si="442"/>
        <v>0</v>
      </c>
      <c r="L121" s="302">
        <f t="shared" si="442"/>
        <v>3092800</v>
      </c>
      <c r="M121" s="121">
        <f t="shared" si="442"/>
        <v>15000</v>
      </c>
      <c r="N121" s="99">
        <f t="shared" si="442"/>
        <v>280000</v>
      </c>
      <c r="O121" s="99">
        <f t="shared" si="442"/>
        <v>0</v>
      </c>
      <c r="P121" s="99">
        <f t="shared" si="442"/>
        <v>0</v>
      </c>
      <c r="Q121" s="99">
        <f t="shared" si="442"/>
        <v>0</v>
      </c>
      <c r="R121" s="99">
        <f t="shared" si="442"/>
        <v>3000</v>
      </c>
      <c r="S121" s="124">
        <f t="shared" si="442"/>
        <v>0</v>
      </c>
      <c r="T121" s="248">
        <f>SUM(U121:AE121)</f>
        <v>-11205</v>
      </c>
      <c r="U121" s="98">
        <f t="shared" ref="U121:AE121" si="443">U122+U142+U152</f>
        <v>0</v>
      </c>
      <c r="V121" s="286">
        <f t="shared" si="443"/>
        <v>-12600</v>
      </c>
      <c r="W121" s="124">
        <f t="shared" si="443"/>
        <v>0</v>
      </c>
      <c r="X121" s="302">
        <f t="shared" si="443"/>
        <v>0</v>
      </c>
      <c r="Y121" s="121">
        <f t="shared" si="443"/>
        <v>1395</v>
      </c>
      <c r="Z121" s="99">
        <f t="shared" si="443"/>
        <v>0</v>
      </c>
      <c r="AA121" s="99">
        <f t="shared" si="443"/>
        <v>0</v>
      </c>
      <c r="AB121" s="99">
        <f t="shared" si="443"/>
        <v>0</v>
      </c>
      <c r="AC121" s="99">
        <f t="shared" si="443"/>
        <v>0</v>
      </c>
      <c r="AD121" s="99">
        <f t="shared" si="443"/>
        <v>0</v>
      </c>
      <c r="AE121" s="124">
        <f t="shared" si="443"/>
        <v>0</v>
      </c>
      <c r="AF121" s="262">
        <f t="shared" ref="AF121:AF136" si="444">SUM(AG121:AQ121)</f>
        <v>3811595</v>
      </c>
      <c r="AG121" s="465">
        <f t="shared" ref="AG121:AQ121" si="445">AG122+AG142+AG152</f>
        <v>0</v>
      </c>
      <c r="AH121" s="466">
        <f t="shared" si="445"/>
        <v>419400</v>
      </c>
      <c r="AI121" s="467">
        <f t="shared" si="445"/>
        <v>0</v>
      </c>
      <c r="AJ121" s="468">
        <f t="shared" si="445"/>
        <v>3092800</v>
      </c>
      <c r="AK121" s="469">
        <f t="shared" si="445"/>
        <v>16395</v>
      </c>
      <c r="AL121" s="470">
        <f t="shared" si="445"/>
        <v>280000</v>
      </c>
      <c r="AM121" s="470">
        <f t="shared" si="445"/>
        <v>0</v>
      </c>
      <c r="AN121" s="470">
        <f t="shared" si="445"/>
        <v>0</v>
      </c>
      <c r="AO121" s="470">
        <f t="shared" si="445"/>
        <v>0</v>
      </c>
      <c r="AP121" s="470">
        <f t="shared" si="445"/>
        <v>3000</v>
      </c>
      <c r="AQ121" s="467">
        <f t="shared" si="445"/>
        <v>0</v>
      </c>
      <c r="AR121" s="208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197"/>
      <c r="BJ121" s="197"/>
      <c r="BK121" s="197"/>
      <c r="BL121" s="197"/>
      <c r="BM121" s="197"/>
      <c r="BN121" s="197"/>
      <c r="BO121" s="197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193"/>
      <c r="CM121" s="193"/>
      <c r="CN121" s="193"/>
      <c r="CO121" s="193"/>
      <c r="CP121" s="193"/>
      <c r="CQ121" s="193"/>
      <c r="CR121" s="193"/>
      <c r="CS121" s="193"/>
      <c r="CT121" s="193"/>
      <c r="CU121" s="193"/>
      <c r="CV121" s="193"/>
      <c r="CW121" s="193"/>
      <c r="CX121" s="193"/>
      <c r="CY121" s="193"/>
      <c r="CZ121" s="193"/>
      <c r="DA121" s="193"/>
      <c r="DB121" s="193"/>
      <c r="DC121" s="193"/>
      <c r="DD121" s="193"/>
      <c r="DE121" s="193"/>
      <c r="DF121" s="193"/>
      <c r="DG121" s="193"/>
      <c r="DH121" s="193"/>
      <c r="DI121" s="193"/>
      <c r="DJ121" s="193"/>
      <c r="DK121" s="193"/>
      <c r="DL121" s="193"/>
      <c r="DM121" s="193"/>
      <c r="DN121" s="193"/>
      <c r="DO121" s="193"/>
      <c r="DP121" s="193"/>
      <c r="DQ121" s="193"/>
      <c r="DR121" s="193"/>
      <c r="DS121" s="193"/>
      <c r="DT121" s="193"/>
      <c r="DU121" s="193"/>
      <c r="DV121" s="193"/>
      <c r="DW121" s="193"/>
      <c r="DX121" s="193"/>
      <c r="DY121" s="193"/>
      <c r="DZ121" s="193"/>
      <c r="EA121" s="193"/>
      <c r="EB121" s="193"/>
      <c r="EC121" s="193"/>
      <c r="ED121" s="193"/>
      <c r="EE121" s="193"/>
      <c r="EF121" s="193"/>
    </row>
    <row r="122" spans="1:136" s="74" customFormat="1" ht="25.5" customHeight="1" x14ac:dyDescent="0.25">
      <c r="A122" s="569" t="s">
        <v>136</v>
      </c>
      <c r="B122" s="570"/>
      <c r="C122" s="570"/>
      <c r="D122" s="573" t="s">
        <v>140</v>
      </c>
      <c r="E122" s="573"/>
      <c r="F122" s="573"/>
      <c r="G122" s="574"/>
      <c r="H122" s="83">
        <f>SUM(I122:S122)</f>
        <v>3804800</v>
      </c>
      <c r="I122" s="84">
        <f>I123+I137</f>
        <v>0</v>
      </c>
      <c r="J122" s="287">
        <f t="shared" ref="J122:R122" si="446">J123+J137</f>
        <v>432000</v>
      </c>
      <c r="K122" s="86">
        <f t="shared" si="446"/>
        <v>0</v>
      </c>
      <c r="L122" s="303">
        <f t="shared" si="446"/>
        <v>3092800</v>
      </c>
      <c r="M122" s="122">
        <f t="shared" si="446"/>
        <v>0</v>
      </c>
      <c r="N122" s="85">
        <f t="shared" si="446"/>
        <v>280000</v>
      </c>
      <c r="O122" s="85">
        <f>O123+O137</f>
        <v>0</v>
      </c>
      <c r="P122" s="85">
        <f t="shared" si="446"/>
        <v>0</v>
      </c>
      <c r="Q122" s="85">
        <f t="shared" si="446"/>
        <v>0</v>
      </c>
      <c r="R122" s="85">
        <f t="shared" si="446"/>
        <v>0</v>
      </c>
      <c r="S122" s="86">
        <f>S123+S137</f>
        <v>0</v>
      </c>
      <c r="T122" s="247">
        <f>SUM(U122:AE122)</f>
        <v>-12600</v>
      </c>
      <c r="U122" s="84">
        <f>U123+U137</f>
        <v>0</v>
      </c>
      <c r="V122" s="287">
        <f t="shared" ref="V122" si="447">V123+V137</f>
        <v>-12600</v>
      </c>
      <c r="W122" s="86">
        <f t="shared" ref="W122" si="448">W123+W137</f>
        <v>0</v>
      </c>
      <c r="X122" s="303">
        <f t="shared" ref="X122" si="449">X123+X137</f>
        <v>0</v>
      </c>
      <c r="Y122" s="122">
        <f t="shared" ref="Y122" si="450">Y123+Y137</f>
        <v>0</v>
      </c>
      <c r="Z122" s="85">
        <f t="shared" ref="Z122" si="451">Z123+Z137</f>
        <v>0</v>
      </c>
      <c r="AA122" s="85">
        <f>AA123+AA137</f>
        <v>0</v>
      </c>
      <c r="AB122" s="85">
        <f t="shared" ref="AB122" si="452">AB123+AB137</f>
        <v>0</v>
      </c>
      <c r="AC122" s="85">
        <f t="shared" ref="AC122" si="453">AC123+AC137</f>
        <v>0</v>
      </c>
      <c r="AD122" s="85">
        <f t="shared" ref="AD122" si="454">AD123+AD137</f>
        <v>0</v>
      </c>
      <c r="AE122" s="86">
        <f>AE123+AE137</f>
        <v>0</v>
      </c>
      <c r="AF122" s="263">
        <f>SUM(AG122:AQ122)</f>
        <v>3792200</v>
      </c>
      <c r="AG122" s="471">
        <f>AG123+AG137</f>
        <v>0</v>
      </c>
      <c r="AH122" s="472">
        <f t="shared" ref="AH122" si="455">AH123+AH137</f>
        <v>419400</v>
      </c>
      <c r="AI122" s="473">
        <f t="shared" ref="AI122" si="456">AI123+AI137</f>
        <v>0</v>
      </c>
      <c r="AJ122" s="474">
        <f t="shared" ref="AJ122" si="457">AJ123+AJ137</f>
        <v>3092800</v>
      </c>
      <c r="AK122" s="475">
        <f t="shared" ref="AK122" si="458">AK123+AK137</f>
        <v>0</v>
      </c>
      <c r="AL122" s="476">
        <f t="shared" ref="AL122" si="459">AL123+AL137</f>
        <v>280000</v>
      </c>
      <c r="AM122" s="476">
        <f>AM123+AM137</f>
        <v>0</v>
      </c>
      <c r="AN122" s="476">
        <f t="shared" ref="AN122" si="460">AN123+AN137</f>
        <v>0</v>
      </c>
      <c r="AO122" s="476">
        <f t="shared" ref="AO122" si="461">AO123+AO137</f>
        <v>0</v>
      </c>
      <c r="AP122" s="476">
        <f t="shared" ref="AP122" si="462">AP123+AP137</f>
        <v>0</v>
      </c>
      <c r="AQ122" s="473">
        <f>AQ123+AQ137</f>
        <v>0</v>
      </c>
      <c r="AR122" s="194"/>
      <c r="AS122" s="441"/>
      <c r="AT122" s="441"/>
      <c r="AU122" s="441"/>
      <c r="AV122" s="441"/>
      <c r="AW122" s="194"/>
      <c r="AX122" s="194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</row>
    <row r="123" spans="1:136" s="74" customFormat="1" ht="15.75" customHeight="1" x14ac:dyDescent="0.25">
      <c r="A123" s="439">
        <v>3</v>
      </c>
      <c r="B123" s="68"/>
      <c r="C123" s="90"/>
      <c r="D123" s="564" t="s">
        <v>16</v>
      </c>
      <c r="E123" s="564"/>
      <c r="F123" s="564"/>
      <c r="G123" s="565"/>
      <c r="H123" s="75">
        <f t="shared" ref="H123:H136" si="463">SUM(I123:S123)</f>
        <v>3804800</v>
      </c>
      <c r="I123" s="77">
        <f t="shared" ref="I123:S123" si="464">I124+I128+I134</f>
        <v>0</v>
      </c>
      <c r="J123" s="61">
        <f t="shared" si="464"/>
        <v>432000</v>
      </c>
      <c r="K123" s="79">
        <f t="shared" si="464"/>
        <v>0</v>
      </c>
      <c r="L123" s="304">
        <f t="shared" si="464"/>
        <v>3092800</v>
      </c>
      <c r="M123" s="95">
        <f t="shared" si="464"/>
        <v>0</v>
      </c>
      <c r="N123" s="78">
        <f t="shared" si="464"/>
        <v>280000</v>
      </c>
      <c r="O123" s="78">
        <f t="shared" si="464"/>
        <v>0</v>
      </c>
      <c r="P123" s="78">
        <f t="shared" si="464"/>
        <v>0</v>
      </c>
      <c r="Q123" s="78">
        <f t="shared" si="464"/>
        <v>0</v>
      </c>
      <c r="R123" s="78">
        <f t="shared" si="464"/>
        <v>0</v>
      </c>
      <c r="S123" s="79">
        <f t="shared" si="464"/>
        <v>0</v>
      </c>
      <c r="T123" s="239">
        <f t="shared" ref="T123:T136" si="465">SUM(U123:AE123)</f>
        <v>-12600</v>
      </c>
      <c r="U123" s="77">
        <f t="shared" ref="U123:AE123" si="466">U124+U128+U134</f>
        <v>0</v>
      </c>
      <c r="V123" s="61">
        <f t="shared" si="466"/>
        <v>-12600</v>
      </c>
      <c r="W123" s="79">
        <f t="shared" si="466"/>
        <v>0</v>
      </c>
      <c r="X123" s="304">
        <f t="shared" si="466"/>
        <v>0</v>
      </c>
      <c r="Y123" s="95">
        <f t="shared" si="466"/>
        <v>0</v>
      </c>
      <c r="Z123" s="78">
        <f t="shared" si="466"/>
        <v>0</v>
      </c>
      <c r="AA123" s="78">
        <f t="shared" si="466"/>
        <v>0</v>
      </c>
      <c r="AB123" s="78">
        <f t="shared" si="466"/>
        <v>0</v>
      </c>
      <c r="AC123" s="78">
        <f t="shared" si="466"/>
        <v>0</v>
      </c>
      <c r="AD123" s="78">
        <f t="shared" si="466"/>
        <v>0</v>
      </c>
      <c r="AE123" s="79">
        <f t="shared" si="466"/>
        <v>0</v>
      </c>
      <c r="AF123" s="264">
        <f t="shared" si="444"/>
        <v>3792200</v>
      </c>
      <c r="AG123" s="318">
        <f t="shared" ref="AG123:AQ123" si="467">AG124+AG128+AG134</f>
        <v>0</v>
      </c>
      <c r="AH123" s="265">
        <f t="shared" si="467"/>
        <v>419400</v>
      </c>
      <c r="AI123" s="241">
        <f t="shared" si="467"/>
        <v>0</v>
      </c>
      <c r="AJ123" s="306">
        <f t="shared" si="467"/>
        <v>3092800</v>
      </c>
      <c r="AK123" s="242">
        <f t="shared" si="467"/>
        <v>0</v>
      </c>
      <c r="AL123" s="243">
        <f t="shared" si="467"/>
        <v>280000</v>
      </c>
      <c r="AM123" s="243">
        <f t="shared" si="467"/>
        <v>0</v>
      </c>
      <c r="AN123" s="243">
        <f t="shared" si="467"/>
        <v>0</v>
      </c>
      <c r="AO123" s="243">
        <f t="shared" si="467"/>
        <v>0</v>
      </c>
      <c r="AP123" s="243">
        <f t="shared" si="467"/>
        <v>0</v>
      </c>
      <c r="AQ123" s="241">
        <f t="shared" si="467"/>
        <v>0</v>
      </c>
      <c r="AR123" s="194"/>
      <c r="AS123" s="193"/>
      <c r="AT123" s="193"/>
      <c r="AU123" s="193"/>
      <c r="AV123" s="193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</row>
    <row r="124" spans="1:136" s="73" customFormat="1" ht="15.75" customHeight="1" x14ac:dyDescent="0.25">
      <c r="A124" s="562">
        <v>31</v>
      </c>
      <c r="B124" s="563"/>
      <c r="C124" s="90"/>
      <c r="D124" s="564" t="s">
        <v>0</v>
      </c>
      <c r="E124" s="564"/>
      <c r="F124" s="564"/>
      <c r="G124" s="565"/>
      <c r="H124" s="75">
        <f t="shared" si="463"/>
        <v>2912800</v>
      </c>
      <c r="I124" s="96">
        <f>SUM(I125:I127)</f>
        <v>0</v>
      </c>
      <c r="J124" s="61">
        <f>SUM(J125:J127)</f>
        <v>0</v>
      </c>
      <c r="K124" s="79">
        <f t="shared" ref="K124:S124" si="468">SUM(K125:K127)</f>
        <v>0</v>
      </c>
      <c r="L124" s="304">
        <f t="shared" si="468"/>
        <v>2912800</v>
      </c>
      <c r="M124" s="95">
        <f t="shared" si="468"/>
        <v>0</v>
      </c>
      <c r="N124" s="78">
        <f t="shared" si="468"/>
        <v>0</v>
      </c>
      <c r="O124" s="78">
        <f t="shared" ref="O124" si="469">SUM(O125:O127)</f>
        <v>0</v>
      </c>
      <c r="P124" s="78">
        <f t="shared" si="468"/>
        <v>0</v>
      </c>
      <c r="Q124" s="78">
        <f t="shared" si="468"/>
        <v>0</v>
      </c>
      <c r="R124" s="78">
        <f t="shared" si="468"/>
        <v>0</v>
      </c>
      <c r="S124" s="231">
        <f t="shared" si="468"/>
        <v>0</v>
      </c>
      <c r="T124" s="250">
        <f t="shared" si="465"/>
        <v>0</v>
      </c>
      <c r="U124" s="96">
        <f>SUM(U125:U127)</f>
        <v>0</v>
      </c>
      <c r="V124" s="78">
        <f>SUM(V125:V127)</f>
        <v>0</v>
      </c>
      <c r="W124" s="79">
        <f t="shared" ref="W124:AE124" si="470">SUM(W125:W127)</f>
        <v>0</v>
      </c>
      <c r="X124" s="304">
        <f t="shared" si="470"/>
        <v>0</v>
      </c>
      <c r="Y124" s="95">
        <f t="shared" si="470"/>
        <v>0</v>
      </c>
      <c r="Z124" s="78">
        <f t="shared" si="470"/>
        <v>0</v>
      </c>
      <c r="AA124" s="78">
        <f t="shared" ref="AA124" si="471">SUM(AA125:AA127)</f>
        <v>0</v>
      </c>
      <c r="AB124" s="78">
        <f t="shared" si="470"/>
        <v>0</v>
      </c>
      <c r="AC124" s="78">
        <f t="shared" si="470"/>
        <v>0</v>
      </c>
      <c r="AD124" s="78">
        <f t="shared" si="470"/>
        <v>0</v>
      </c>
      <c r="AE124" s="231">
        <f t="shared" si="470"/>
        <v>0</v>
      </c>
      <c r="AF124" s="264">
        <f t="shared" si="444"/>
        <v>2912800</v>
      </c>
      <c r="AG124" s="240">
        <f>SUM(AG125:AG127)</f>
        <v>0</v>
      </c>
      <c r="AH124" s="243">
        <f>SUM(AH125:AH127)</f>
        <v>0</v>
      </c>
      <c r="AI124" s="241">
        <f t="shared" ref="AI124:AQ124" si="472">SUM(AI125:AI127)</f>
        <v>0</v>
      </c>
      <c r="AJ124" s="306">
        <f t="shared" si="472"/>
        <v>2912800</v>
      </c>
      <c r="AK124" s="242">
        <f t="shared" si="472"/>
        <v>0</v>
      </c>
      <c r="AL124" s="243">
        <f t="shared" si="472"/>
        <v>0</v>
      </c>
      <c r="AM124" s="243">
        <f t="shared" ref="AM124" si="473">SUM(AM125:AM127)</f>
        <v>0</v>
      </c>
      <c r="AN124" s="243">
        <f t="shared" si="472"/>
        <v>0</v>
      </c>
      <c r="AO124" s="243">
        <f t="shared" si="472"/>
        <v>0</v>
      </c>
      <c r="AP124" s="243">
        <f t="shared" si="472"/>
        <v>0</v>
      </c>
      <c r="AQ124" s="244">
        <f t="shared" si="472"/>
        <v>0</v>
      </c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</row>
    <row r="125" spans="1:136" s="72" customFormat="1" ht="15.75" customHeight="1" x14ac:dyDescent="0.25">
      <c r="A125" s="232"/>
      <c r="B125" s="181"/>
      <c r="C125" s="181">
        <v>311</v>
      </c>
      <c r="D125" s="566" t="s">
        <v>1</v>
      </c>
      <c r="E125" s="566"/>
      <c r="F125" s="566"/>
      <c r="G125" s="566"/>
      <c r="H125" s="76">
        <f t="shared" si="463"/>
        <v>2400000</v>
      </c>
      <c r="I125" s="80"/>
      <c r="J125" s="94"/>
      <c r="K125" s="82"/>
      <c r="L125" s="305">
        <v>2400000</v>
      </c>
      <c r="M125" s="120"/>
      <c r="N125" s="81"/>
      <c r="O125" s="81"/>
      <c r="P125" s="81"/>
      <c r="Q125" s="81"/>
      <c r="R125" s="81"/>
      <c r="S125" s="82"/>
      <c r="T125" s="28">
        <f t="shared" si="465"/>
        <v>0</v>
      </c>
      <c r="U125" s="80"/>
      <c r="V125" s="94"/>
      <c r="W125" s="82"/>
      <c r="X125" s="305"/>
      <c r="Y125" s="120"/>
      <c r="Z125" s="81"/>
      <c r="AA125" s="81"/>
      <c r="AB125" s="81"/>
      <c r="AC125" s="81"/>
      <c r="AD125" s="81"/>
      <c r="AE125" s="82"/>
      <c r="AF125" s="109">
        <f t="shared" si="444"/>
        <v>2400000</v>
      </c>
      <c r="AG125" s="29">
        <f t="shared" ref="AG125:AG127" si="474">I125+U125</f>
        <v>0</v>
      </c>
      <c r="AH125" s="92">
        <f t="shared" ref="AH125:AH127" si="475">J125+V125</f>
        <v>0</v>
      </c>
      <c r="AI125" s="31">
        <f t="shared" ref="AI125:AI127" si="476">K125+W125</f>
        <v>0</v>
      </c>
      <c r="AJ125" s="329">
        <f t="shared" ref="AJ125:AJ127" si="477">L125+X125</f>
        <v>2400000</v>
      </c>
      <c r="AK125" s="292">
        <f t="shared" ref="AK125:AK127" si="478">M125+Y125</f>
        <v>0</v>
      </c>
      <c r="AL125" s="30">
        <f t="shared" ref="AL125:AL127" si="479">N125+Z125</f>
        <v>0</v>
      </c>
      <c r="AM125" s="30">
        <f t="shared" ref="AM125:AM127" si="480">O125+AA125</f>
        <v>0</v>
      </c>
      <c r="AN125" s="30">
        <f t="shared" ref="AN125:AN127" si="481">P125+AB125</f>
        <v>0</v>
      </c>
      <c r="AO125" s="30">
        <f t="shared" ref="AO125:AO127" si="482">Q125+AC125</f>
        <v>0</v>
      </c>
      <c r="AP125" s="30">
        <f t="shared" ref="AP125:AP127" si="483">R125+AD125</f>
        <v>0</v>
      </c>
      <c r="AQ125" s="31">
        <f t="shared" ref="AQ125:AQ127" si="484">S125+AE125</f>
        <v>0</v>
      </c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2"/>
      <c r="B126" s="181"/>
      <c r="C126" s="181">
        <v>312</v>
      </c>
      <c r="D126" s="566" t="s">
        <v>2</v>
      </c>
      <c r="E126" s="566"/>
      <c r="F126" s="566"/>
      <c r="G126" s="567"/>
      <c r="H126" s="76">
        <f t="shared" si="463"/>
        <v>100000</v>
      </c>
      <c r="I126" s="80"/>
      <c r="J126" s="94"/>
      <c r="K126" s="82"/>
      <c r="L126" s="305">
        <v>100000</v>
      </c>
      <c r="M126" s="120"/>
      <c r="N126" s="81"/>
      <c r="O126" s="81"/>
      <c r="P126" s="81"/>
      <c r="Q126" s="81"/>
      <c r="R126" s="81"/>
      <c r="S126" s="82"/>
      <c r="T126" s="28">
        <f t="shared" si="465"/>
        <v>0</v>
      </c>
      <c r="U126" s="80"/>
      <c r="V126" s="94"/>
      <c r="W126" s="82"/>
      <c r="X126" s="305"/>
      <c r="Y126" s="120"/>
      <c r="Z126" s="81"/>
      <c r="AA126" s="81"/>
      <c r="AB126" s="81"/>
      <c r="AC126" s="81"/>
      <c r="AD126" s="81"/>
      <c r="AE126" s="82"/>
      <c r="AF126" s="109">
        <f t="shared" si="444"/>
        <v>100000</v>
      </c>
      <c r="AG126" s="29">
        <f t="shared" si="474"/>
        <v>0</v>
      </c>
      <c r="AH126" s="92">
        <f t="shared" si="475"/>
        <v>0</v>
      </c>
      <c r="AI126" s="31">
        <f t="shared" si="476"/>
        <v>0</v>
      </c>
      <c r="AJ126" s="329">
        <f t="shared" si="477"/>
        <v>100000</v>
      </c>
      <c r="AK126" s="292">
        <f t="shared" si="478"/>
        <v>0</v>
      </c>
      <c r="AL126" s="30">
        <f t="shared" si="479"/>
        <v>0</v>
      </c>
      <c r="AM126" s="30">
        <f t="shared" si="480"/>
        <v>0</v>
      </c>
      <c r="AN126" s="30">
        <f t="shared" si="481"/>
        <v>0</v>
      </c>
      <c r="AO126" s="30">
        <f t="shared" si="482"/>
        <v>0</v>
      </c>
      <c r="AP126" s="30">
        <f t="shared" si="483"/>
        <v>0</v>
      </c>
      <c r="AQ126" s="31">
        <f t="shared" si="484"/>
        <v>0</v>
      </c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2"/>
      <c r="B127" s="181"/>
      <c r="C127" s="181">
        <v>313</v>
      </c>
      <c r="D127" s="566" t="s">
        <v>3</v>
      </c>
      <c r="E127" s="566"/>
      <c r="F127" s="566"/>
      <c r="G127" s="566"/>
      <c r="H127" s="76">
        <f t="shared" si="463"/>
        <v>412800</v>
      </c>
      <c r="I127" s="80"/>
      <c r="J127" s="94"/>
      <c r="K127" s="82"/>
      <c r="L127" s="305">
        <v>412800</v>
      </c>
      <c r="M127" s="120"/>
      <c r="N127" s="81"/>
      <c r="O127" s="81"/>
      <c r="P127" s="81"/>
      <c r="Q127" s="81"/>
      <c r="R127" s="81"/>
      <c r="S127" s="82"/>
      <c r="T127" s="28">
        <f t="shared" si="465"/>
        <v>0</v>
      </c>
      <c r="U127" s="80"/>
      <c r="V127" s="94"/>
      <c r="W127" s="82"/>
      <c r="X127" s="305"/>
      <c r="Y127" s="120"/>
      <c r="Z127" s="81"/>
      <c r="AA127" s="81"/>
      <c r="AB127" s="81"/>
      <c r="AC127" s="81"/>
      <c r="AD127" s="81"/>
      <c r="AE127" s="82"/>
      <c r="AF127" s="109">
        <f t="shared" si="444"/>
        <v>412800</v>
      </c>
      <c r="AG127" s="29">
        <f t="shared" si="474"/>
        <v>0</v>
      </c>
      <c r="AH127" s="92">
        <f t="shared" si="475"/>
        <v>0</v>
      </c>
      <c r="AI127" s="31">
        <f t="shared" si="476"/>
        <v>0</v>
      </c>
      <c r="AJ127" s="329">
        <f t="shared" si="477"/>
        <v>412800</v>
      </c>
      <c r="AK127" s="292">
        <f t="shared" si="478"/>
        <v>0</v>
      </c>
      <c r="AL127" s="30">
        <f t="shared" si="479"/>
        <v>0</v>
      </c>
      <c r="AM127" s="30">
        <f t="shared" si="480"/>
        <v>0</v>
      </c>
      <c r="AN127" s="30">
        <f t="shared" si="481"/>
        <v>0</v>
      </c>
      <c r="AO127" s="30">
        <f t="shared" si="482"/>
        <v>0</v>
      </c>
      <c r="AP127" s="30">
        <f t="shared" si="483"/>
        <v>0</v>
      </c>
      <c r="AQ127" s="31">
        <f t="shared" si="484"/>
        <v>0</v>
      </c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62">
        <v>32</v>
      </c>
      <c r="B128" s="563"/>
      <c r="C128" s="90"/>
      <c r="D128" s="564" t="s">
        <v>4</v>
      </c>
      <c r="E128" s="564"/>
      <c r="F128" s="564"/>
      <c r="G128" s="565"/>
      <c r="H128" s="75">
        <f t="shared" si="463"/>
        <v>887000</v>
      </c>
      <c r="I128" s="77">
        <f>SUM(I129:I133)</f>
        <v>0</v>
      </c>
      <c r="J128" s="61">
        <f>SUM(J129:J133)</f>
        <v>427000</v>
      </c>
      <c r="K128" s="79">
        <f t="shared" ref="K128:S128" si="485">SUM(K129:K133)</f>
        <v>0</v>
      </c>
      <c r="L128" s="304">
        <f>SUM(L129:L133)</f>
        <v>180000</v>
      </c>
      <c r="M128" s="95">
        <f t="shared" si="485"/>
        <v>0</v>
      </c>
      <c r="N128" s="78">
        <f t="shared" si="485"/>
        <v>280000</v>
      </c>
      <c r="O128" s="78">
        <f t="shared" ref="O128" si="486">SUM(O129:O133)</f>
        <v>0</v>
      </c>
      <c r="P128" s="78">
        <f t="shared" si="485"/>
        <v>0</v>
      </c>
      <c r="Q128" s="78">
        <f t="shared" si="485"/>
        <v>0</v>
      </c>
      <c r="R128" s="78">
        <f t="shared" si="485"/>
        <v>0</v>
      </c>
      <c r="S128" s="79">
        <f t="shared" si="485"/>
        <v>0</v>
      </c>
      <c r="T128" s="239">
        <f t="shared" si="465"/>
        <v>-12600</v>
      </c>
      <c r="U128" s="77">
        <f>SUM(U129:U133)</f>
        <v>0</v>
      </c>
      <c r="V128" s="61">
        <f>SUM(V129:V133)</f>
        <v>-12600</v>
      </c>
      <c r="W128" s="79">
        <f t="shared" ref="W128" si="487">SUM(W129:W133)</f>
        <v>0</v>
      </c>
      <c r="X128" s="304">
        <f>SUM(X129:X133)</f>
        <v>0</v>
      </c>
      <c r="Y128" s="95">
        <f t="shared" ref="Y128:AE128" si="488">SUM(Y129:Y133)</f>
        <v>0</v>
      </c>
      <c r="Z128" s="78">
        <f t="shared" si="488"/>
        <v>0</v>
      </c>
      <c r="AA128" s="78">
        <f t="shared" ref="AA128" si="489">SUM(AA129:AA133)</f>
        <v>0</v>
      </c>
      <c r="AB128" s="78">
        <f t="shared" si="488"/>
        <v>0</v>
      </c>
      <c r="AC128" s="78">
        <f t="shared" si="488"/>
        <v>0</v>
      </c>
      <c r="AD128" s="78">
        <f t="shared" si="488"/>
        <v>0</v>
      </c>
      <c r="AE128" s="79">
        <f t="shared" si="488"/>
        <v>0</v>
      </c>
      <c r="AF128" s="264">
        <f t="shared" si="444"/>
        <v>874400</v>
      </c>
      <c r="AG128" s="318">
        <f>SUM(AG129:AG133)</f>
        <v>0</v>
      </c>
      <c r="AH128" s="265">
        <f>SUM(AH129:AH133)</f>
        <v>414400</v>
      </c>
      <c r="AI128" s="241">
        <f t="shared" ref="AI128" si="490">SUM(AI129:AI133)</f>
        <v>0</v>
      </c>
      <c r="AJ128" s="306">
        <f>SUM(AJ129:AJ133)</f>
        <v>180000</v>
      </c>
      <c r="AK128" s="242">
        <f t="shared" ref="AK128:AQ128" si="491">SUM(AK129:AK133)</f>
        <v>0</v>
      </c>
      <c r="AL128" s="243">
        <f t="shared" si="491"/>
        <v>280000</v>
      </c>
      <c r="AM128" s="243">
        <f t="shared" ref="AM128" si="492">SUM(AM129:AM133)</f>
        <v>0</v>
      </c>
      <c r="AN128" s="243">
        <f t="shared" si="491"/>
        <v>0</v>
      </c>
      <c r="AO128" s="243">
        <f t="shared" si="491"/>
        <v>0</v>
      </c>
      <c r="AP128" s="243">
        <f t="shared" si="491"/>
        <v>0</v>
      </c>
      <c r="AQ128" s="241">
        <f t="shared" si="491"/>
        <v>0</v>
      </c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</row>
    <row r="129" spans="1:136" s="72" customFormat="1" ht="15.75" customHeight="1" x14ac:dyDescent="0.25">
      <c r="A129" s="232"/>
      <c r="B129" s="181"/>
      <c r="C129" s="181">
        <v>321</v>
      </c>
      <c r="D129" s="566" t="s">
        <v>5</v>
      </c>
      <c r="E129" s="566"/>
      <c r="F129" s="566"/>
      <c r="G129" s="566"/>
      <c r="H129" s="76">
        <f t="shared" si="463"/>
        <v>220000</v>
      </c>
      <c r="I129" s="80"/>
      <c r="J129" s="94">
        <v>40000</v>
      </c>
      <c r="K129" s="82"/>
      <c r="L129" s="305">
        <v>180000</v>
      </c>
      <c r="M129" s="120"/>
      <c r="N129" s="81"/>
      <c r="O129" s="81"/>
      <c r="P129" s="81"/>
      <c r="Q129" s="81"/>
      <c r="R129" s="81"/>
      <c r="S129" s="82"/>
      <c r="T129" s="28">
        <f t="shared" si="465"/>
        <v>-5000</v>
      </c>
      <c r="U129" s="80"/>
      <c r="V129" s="94">
        <v>-5000</v>
      </c>
      <c r="W129" s="82"/>
      <c r="X129" s="305"/>
      <c r="Y129" s="120"/>
      <c r="Z129" s="81"/>
      <c r="AA129" s="81"/>
      <c r="AB129" s="81"/>
      <c r="AC129" s="81"/>
      <c r="AD129" s="81"/>
      <c r="AE129" s="82"/>
      <c r="AF129" s="109">
        <f t="shared" si="444"/>
        <v>215000</v>
      </c>
      <c r="AG129" s="29">
        <f t="shared" ref="AG129:AG133" si="493">I129+U129</f>
        <v>0</v>
      </c>
      <c r="AH129" s="92">
        <f t="shared" ref="AH129:AH133" si="494">J129+V129</f>
        <v>35000</v>
      </c>
      <c r="AI129" s="31">
        <f t="shared" ref="AI129:AI133" si="495">K129+W129</f>
        <v>0</v>
      </c>
      <c r="AJ129" s="329">
        <f t="shared" ref="AJ129:AJ133" si="496">L129+X129</f>
        <v>180000</v>
      </c>
      <c r="AK129" s="292">
        <f t="shared" ref="AK129:AK133" si="497">M129+Y129</f>
        <v>0</v>
      </c>
      <c r="AL129" s="30">
        <f t="shared" ref="AL129:AL133" si="498">N129+Z129</f>
        <v>0</v>
      </c>
      <c r="AM129" s="30">
        <f t="shared" ref="AM129:AM133" si="499">O129+AA129</f>
        <v>0</v>
      </c>
      <c r="AN129" s="30">
        <f t="shared" ref="AN129:AN133" si="500">P129+AB129</f>
        <v>0</v>
      </c>
      <c r="AO129" s="30">
        <f t="shared" ref="AO129:AO133" si="501">Q129+AC129</f>
        <v>0</v>
      </c>
      <c r="AP129" s="30">
        <f t="shared" ref="AP129:AP133" si="502">R129+AD129</f>
        <v>0</v>
      </c>
      <c r="AQ129" s="31">
        <f t="shared" ref="AQ129:AQ133" si="503">S129+AE129</f>
        <v>0</v>
      </c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32"/>
      <c r="B130" s="181"/>
      <c r="C130" s="181">
        <v>322</v>
      </c>
      <c r="D130" s="566" t="s">
        <v>6</v>
      </c>
      <c r="E130" s="566"/>
      <c r="F130" s="566"/>
      <c r="G130" s="566"/>
      <c r="H130" s="76">
        <f t="shared" si="463"/>
        <v>472000</v>
      </c>
      <c r="I130" s="80"/>
      <c r="J130" s="94">
        <v>292000</v>
      </c>
      <c r="K130" s="82"/>
      <c r="L130" s="305"/>
      <c r="M130" s="120"/>
      <c r="N130" s="81">
        <v>180000</v>
      </c>
      <c r="O130" s="81"/>
      <c r="P130" s="81"/>
      <c r="Q130" s="81"/>
      <c r="R130" s="81"/>
      <c r="S130" s="82"/>
      <c r="T130" s="28">
        <f t="shared" si="465"/>
        <v>-22600</v>
      </c>
      <c r="U130" s="80"/>
      <c r="V130" s="94">
        <v>-22600</v>
      </c>
      <c r="W130" s="82"/>
      <c r="X130" s="305"/>
      <c r="Y130" s="120"/>
      <c r="Z130" s="81"/>
      <c r="AA130" s="81"/>
      <c r="AB130" s="81"/>
      <c r="AC130" s="81"/>
      <c r="AD130" s="81"/>
      <c r="AE130" s="82"/>
      <c r="AF130" s="109">
        <f t="shared" si="444"/>
        <v>449400</v>
      </c>
      <c r="AG130" s="29">
        <f t="shared" si="493"/>
        <v>0</v>
      </c>
      <c r="AH130" s="92">
        <f t="shared" si="494"/>
        <v>269400</v>
      </c>
      <c r="AI130" s="31">
        <f t="shared" si="495"/>
        <v>0</v>
      </c>
      <c r="AJ130" s="329">
        <f t="shared" si="496"/>
        <v>0</v>
      </c>
      <c r="AK130" s="292">
        <f t="shared" si="497"/>
        <v>0</v>
      </c>
      <c r="AL130" s="30">
        <f t="shared" si="498"/>
        <v>180000</v>
      </c>
      <c r="AM130" s="30">
        <f t="shared" si="499"/>
        <v>0</v>
      </c>
      <c r="AN130" s="30">
        <f t="shared" si="500"/>
        <v>0</v>
      </c>
      <c r="AO130" s="30">
        <f t="shared" si="501"/>
        <v>0</v>
      </c>
      <c r="AP130" s="30">
        <f t="shared" si="502"/>
        <v>0</v>
      </c>
      <c r="AQ130" s="31">
        <f t="shared" si="503"/>
        <v>0</v>
      </c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32"/>
      <c r="B131" s="181"/>
      <c r="C131" s="181">
        <v>323</v>
      </c>
      <c r="D131" s="566" t="s">
        <v>7</v>
      </c>
      <c r="E131" s="566"/>
      <c r="F131" s="566"/>
      <c r="G131" s="566"/>
      <c r="H131" s="76">
        <f>SUM(I131:S131)</f>
        <v>85000</v>
      </c>
      <c r="I131" s="80"/>
      <c r="J131" s="94">
        <v>85000</v>
      </c>
      <c r="K131" s="82"/>
      <c r="L131" s="305"/>
      <c r="M131" s="120"/>
      <c r="N131" s="81"/>
      <c r="O131" s="81"/>
      <c r="P131" s="81"/>
      <c r="Q131" s="81"/>
      <c r="R131" s="81"/>
      <c r="S131" s="82"/>
      <c r="T131" s="28">
        <f>SUM(U131:AE131)</f>
        <v>15000</v>
      </c>
      <c r="U131" s="80"/>
      <c r="V131" s="94">
        <v>15000</v>
      </c>
      <c r="W131" s="82"/>
      <c r="X131" s="305"/>
      <c r="Y131" s="120"/>
      <c r="Z131" s="81"/>
      <c r="AA131" s="81"/>
      <c r="AB131" s="81"/>
      <c r="AC131" s="81"/>
      <c r="AD131" s="81"/>
      <c r="AE131" s="82"/>
      <c r="AF131" s="109">
        <f t="shared" si="444"/>
        <v>100000</v>
      </c>
      <c r="AG131" s="29">
        <f t="shared" si="493"/>
        <v>0</v>
      </c>
      <c r="AH131" s="92">
        <f t="shared" si="494"/>
        <v>100000</v>
      </c>
      <c r="AI131" s="31">
        <f t="shared" si="495"/>
        <v>0</v>
      </c>
      <c r="AJ131" s="329">
        <f t="shared" si="496"/>
        <v>0</v>
      </c>
      <c r="AK131" s="292">
        <f t="shared" si="497"/>
        <v>0</v>
      </c>
      <c r="AL131" s="30">
        <f t="shared" si="498"/>
        <v>0</v>
      </c>
      <c r="AM131" s="30">
        <f t="shared" si="499"/>
        <v>0</v>
      </c>
      <c r="AN131" s="30">
        <f t="shared" si="500"/>
        <v>0</v>
      </c>
      <c r="AO131" s="30">
        <f t="shared" si="501"/>
        <v>0</v>
      </c>
      <c r="AP131" s="30">
        <f t="shared" si="502"/>
        <v>0</v>
      </c>
      <c r="AQ131" s="31">
        <f t="shared" si="503"/>
        <v>0</v>
      </c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32"/>
      <c r="B132" s="181"/>
      <c r="C132" s="181">
        <v>324</v>
      </c>
      <c r="D132" s="566" t="s">
        <v>90</v>
      </c>
      <c r="E132" s="566"/>
      <c r="F132" s="566"/>
      <c r="G132" s="566"/>
      <c r="H132" s="76">
        <f t="shared" si="463"/>
        <v>0</v>
      </c>
      <c r="I132" s="80"/>
      <c r="J132" s="94"/>
      <c r="K132" s="82"/>
      <c r="L132" s="305"/>
      <c r="M132" s="120"/>
      <c r="N132" s="81"/>
      <c r="O132" s="81"/>
      <c r="P132" s="81"/>
      <c r="Q132" s="81"/>
      <c r="R132" s="81"/>
      <c r="S132" s="82"/>
      <c r="T132" s="28">
        <f t="shared" si="465"/>
        <v>0</v>
      </c>
      <c r="U132" s="80"/>
      <c r="V132" s="94"/>
      <c r="W132" s="82"/>
      <c r="X132" s="305"/>
      <c r="Y132" s="120"/>
      <c r="Z132" s="81"/>
      <c r="AA132" s="81"/>
      <c r="AB132" s="81"/>
      <c r="AC132" s="81"/>
      <c r="AD132" s="81"/>
      <c r="AE132" s="82"/>
      <c r="AF132" s="109">
        <f t="shared" si="444"/>
        <v>0</v>
      </c>
      <c r="AG132" s="29">
        <f t="shared" si="493"/>
        <v>0</v>
      </c>
      <c r="AH132" s="92">
        <f t="shared" si="494"/>
        <v>0</v>
      </c>
      <c r="AI132" s="31">
        <f t="shared" si="495"/>
        <v>0</v>
      </c>
      <c r="AJ132" s="329">
        <f t="shared" si="496"/>
        <v>0</v>
      </c>
      <c r="AK132" s="292">
        <f t="shared" si="497"/>
        <v>0</v>
      </c>
      <c r="AL132" s="30">
        <f t="shared" si="498"/>
        <v>0</v>
      </c>
      <c r="AM132" s="30">
        <f t="shared" si="499"/>
        <v>0</v>
      </c>
      <c r="AN132" s="30">
        <f t="shared" si="500"/>
        <v>0</v>
      </c>
      <c r="AO132" s="30">
        <f t="shared" si="501"/>
        <v>0</v>
      </c>
      <c r="AP132" s="30">
        <f t="shared" si="502"/>
        <v>0</v>
      </c>
      <c r="AQ132" s="31">
        <f t="shared" si="503"/>
        <v>0</v>
      </c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32"/>
      <c r="B133" s="181"/>
      <c r="C133" s="181">
        <v>329</v>
      </c>
      <c r="D133" s="566" t="s">
        <v>8</v>
      </c>
      <c r="E133" s="566"/>
      <c r="F133" s="566"/>
      <c r="G133" s="567"/>
      <c r="H133" s="76">
        <f t="shared" si="463"/>
        <v>110000</v>
      </c>
      <c r="I133" s="80"/>
      <c r="J133" s="94">
        <v>10000</v>
      </c>
      <c r="K133" s="82"/>
      <c r="L133" s="305"/>
      <c r="M133" s="120"/>
      <c r="N133" s="81">
        <v>100000</v>
      </c>
      <c r="O133" s="81"/>
      <c r="P133" s="81"/>
      <c r="Q133" s="81"/>
      <c r="R133" s="81"/>
      <c r="S133" s="82"/>
      <c r="T133" s="28">
        <f t="shared" si="465"/>
        <v>0</v>
      </c>
      <c r="U133" s="80"/>
      <c r="V133" s="94"/>
      <c r="W133" s="82"/>
      <c r="X133" s="305"/>
      <c r="Y133" s="120"/>
      <c r="Z133" s="81"/>
      <c r="AA133" s="81"/>
      <c r="AB133" s="81"/>
      <c r="AC133" s="81"/>
      <c r="AD133" s="81"/>
      <c r="AE133" s="82"/>
      <c r="AF133" s="109">
        <f t="shared" si="444"/>
        <v>110000</v>
      </c>
      <c r="AG133" s="29">
        <f t="shared" si="493"/>
        <v>0</v>
      </c>
      <c r="AH133" s="92">
        <f t="shared" si="494"/>
        <v>10000</v>
      </c>
      <c r="AI133" s="31">
        <f t="shared" si="495"/>
        <v>0</v>
      </c>
      <c r="AJ133" s="329">
        <f t="shared" si="496"/>
        <v>0</v>
      </c>
      <c r="AK133" s="292">
        <f t="shared" si="497"/>
        <v>0</v>
      </c>
      <c r="AL133" s="30">
        <f t="shared" si="498"/>
        <v>100000</v>
      </c>
      <c r="AM133" s="30">
        <f t="shared" si="499"/>
        <v>0</v>
      </c>
      <c r="AN133" s="30">
        <f t="shared" si="500"/>
        <v>0</v>
      </c>
      <c r="AO133" s="30">
        <f t="shared" si="501"/>
        <v>0</v>
      </c>
      <c r="AP133" s="30">
        <f t="shared" si="502"/>
        <v>0</v>
      </c>
      <c r="AQ133" s="31">
        <f t="shared" si="503"/>
        <v>0</v>
      </c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62">
        <v>34</v>
      </c>
      <c r="B134" s="563"/>
      <c r="C134" s="90"/>
      <c r="D134" s="564" t="s">
        <v>9</v>
      </c>
      <c r="E134" s="564"/>
      <c r="F134" s="564"/>
      <c r="G134" s="565"/>
      <c r="H134" s="75">
        <f t="shared" si="463"/>
        <v>5000</v>
      </c>
      <c r="I134" s="77">
        <f>I135+I136</f>
        <v>0</v>
      </c>
      <c r="J134" s="61">
        <f>J135+J136</f>
        <v>5000</v>
      </c>
      <c r="K134" s="79">
        <f t="shared" ref="K134:S134" si="504">K135+K136</f>
        <v>0</v>
      </c>
      <c r="L134" s="304">
        <f t="shared" si="504"/>
        <v>0</v>
      </c>
      <c r="M134" s="95">
        <f t="shared" si="504"/>
        <v>0</v>
      </c>
      <c r="N134" s="78">
        <f t="shared" si="504"/>
        <v>0</v>
      </c>
      <c r="O134" s="78">
        <f t="shared" ref="O134" si="505">O135+O136</f>
        <v>0</v>
      </c>
      <c r="P134" s="78">
        <f t="shared" si="504"/>
        <v>0</v>
      </c>
      <c r="Q134" s="78">
        <f t="shared" si="504"/>
        <v>0</v>
      </c>
      <c r="R134" s="78">
        <f t="shared" si="504"/>
        <v>0</v>
      </c>
      <c r="S134" s="79">
        <f t="shared" si="504"/>
        <v>0</v>
      </c>
      <c r="T134" s="239">
        <f t="shared" si="465"/>
        <v>0</v>
      </c>
      <c r="U134" s="77">
        <f>U135+U136</f>
        <v>0</v>
      </c>
      <c r="V134" s="61">
        <f>V135+V136</f>
        <v>0</v>
      </c>
      <c r="W134" s="79">
        <f t="shared" ref="W134:AE134" si="506">W135+W136</f>
        <v>0</v>
      </c>
      <c r="X134" s="304">
        <f t="shared" si="506"/>
        <v>0</v>
      </c>
      <c r="Y134" s="95">
        <f t="shared" si="506"/>
        <v>0</v>
      </c>
      <c r="Z134" s="78">
        <f t="shared" si="506"/>
        <v>0</v>
      </c>
      <c r="AA134" s="78">
        <f t="shared" ref="AA134" si="507">AA135+AA136</f>
        <v>0</v>
      </c>
      <c r="AB134" s="78">
        <f t="shared" si="506"/>
        <v>0</v>
      </c>
      <c r="AC134" s="78">
        <f t="shared" si="506"/>
        <v>0</v>
      </c>
      <c r="AD134" s="78">
        <f t="shared" si="506"/>
        <v>0</v>
      </c>
      <c r="AE134" s="79">
        <f t="shared" si="506"/>
        <v>0</v>
      </c>
      <c r="AF134" s="264">
        <f t="shared" si="444"/>
        <v>5000</v>
      </c>
      <c r="AG134" s="318">
        <f>AG135+AG136</f>
        <v>0</v>
      </c>
      <c r="AH134" s="265">
        <f>AH135+AH136</f>
        <v>5000</v>
      </c>
      <c r="AI134" s="241">
        <f t="shared" ref="AI134:AQ134" si="508">AI135+AI136</f>
        <v>0</v>
      </c>
      <c r="AJ134" s="306">
        <f t="shared" si="508"/>
        <v>0</v>
      </c>
      <c r="AK134" s="242">
        <f t="shared" si="508"/>
        <v>0</v>
      </c>
      <c r="AL134" s="243">
        <f t="shared" si="508"/>
        <v>0</v>
      </c>
      <c r="AM134" s="243">
        <f t="shared" ref="AM134" si="509">AM135+AM136</f>
        <v>0</v>
      </c>
      <c r="AN134" s="243">
        <f t="shared" si="508"/>
        <v>0</v>
      </c>
      <c r="AO134" s="243">
        <f t="shared" si="508"/>
        <v>0</v>
      </c>
      <c r="AP134" s="243">
        <f t="shared" si="508"/>
        <v>0</v>
      </c>
      <c r="AQ134" s="241">
        <f t="shared" si="508"/>
        <v>0</v>
      </c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2" customFormat="1" ht="15.75" customHeight="1" x14ac:dyDescent="0.25">
      <c r="A135" s="232"/>
      <c r="B135" s="181"/>
      <c r="C135" s="181">
        <v>342</v>
      </c>
      <c r="D135" s="566" t="s">
        <v>80</v>
      </c>
      <c r="E135" s="566"/>
      <c r="F135" s="566"/>
      <c r="G135" s="566"/>
      <c r="H135" s="76">
        <f t="shared" si="463"/>
        <v>0</v>
      </c>
      <c r="I135" s="80"/>
      <c r="J135" s="94"/>
      <c r="K135" s="82"/>
      <c r="L135" s="305"/>
      <c r="M135" s="120"/>
      <c r="N135" s="81"/>
      <c r="O135" s="81"/>
      <c r="P135" s="81"/>
      <c r="Q135" s="81"/>
      <c r="R135" s="81"/>
      <c r="S135" s="82"/>
      <c r="T135" s="28">
        <f t="shared" si="465"/>
        <v>0</v>
      </c>
      <c r="U135" s="80"/>
      <c r="V135" s="94"/>
      <c r="W135" s="82"/>
      <c r="X135" s="305"/>
      <c r="Y135" s="120"/>
      <c r="Z135" s="81"/>
      <c r="AA135" s="81"/>
      <c r="AB135" s="81"/>
      <c r="AC135" s="81"/>
      <c r="AD135" s="81"/>
      <c r="AE135" s="82"/>
      <c r="AF135" s="109">
        <f t="shared" si="444"/>
        <v>0</v>
      </c>
      <c r="AG135" s="29">
        <f t="shared" ref="AG135:AG136" si="510">I135+U135</f>
        <v>0</v>
      </c>
      <c r="AH135" s="92">
        <f t="shared" ref="AH135:AH136" si="511">J135+V135</f>
        <v>0</v>
      </c>
      <c r="AI135" s="31">
        <f t="shared" ref="AI135:AI136" si="512">K135+W135</f>
        <v>0</v>
      </c>
      <c r="AJ135" s="329">
        <f t="shared" ref="AJ135:AJ136" si="513">L135+X135</f>
        <v>0</v>
      </c>
      <c r="AK135" s="292">
        <f t="shared" ref="AK135:AK136" si="514">M135+Y135</f>
        <v>0</v>
      </c>
      <c r="AL135" s="30">
        <f t="shared" ref="AL135:AL136" si="515">N135+Z135</f>
        <v>0</v>
      </c>
      <c r="AM135" s="30">
        <f t="shared" ref="AM135:AM136" si="516">O135+AA135</f>
        <v>0</v>
      </c>
      <c r="AN135" s="30">
        <f t="shared" ref="AN135:AN136" si="517">P135+AB135</f>
        <v>0</v>
      </c>
      <c r="AO135" s="30">
        <f t="shared" ref="AO135:AO136" si="518">Q135+AC135</f>
        <v>0</v>
      </c>
      <c r="AP135" s="30">
        <f t="shared" ref="AP135:AP136" si="519">R135+AD135</f>
        <v>0</v>
      </c>
      <c r="AQ135" s="31">
        <f t="shared" ref="AQ135:AQ136" si="520">S135+AE135</f>
        <v>0</v>
      </c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32"/>
      <c r="B136" s="181"/>
      <c r="C136" s="181">
        <v>343</v>
      </c>
      <c r="D136" s="566" t="s">
        <v>10</v>
      </c>
      <c r="E136" s="566"/>
      <c r="F136" s="566"/>
      <c r="G136" s="566"/>
      <c r="H136" s="76">
        <f t="shared" si="463"/>
        <v>5000</v>
      </c>
      <c r="I136" s="80"/>
      <c r="J136" s="94">
        <v>5000</v>
      </c>
      <c r="K136" s="82"/>
      <c r="L136" s="305"/>
      <c r="M136" s="120"/>
      <c r="N136" s="81"/>
      <c r="O136" s="81"/>
      <c r="P136" s="81"/>
      <c r="Q136" s="81"/>
      <c r="R136" s="81"/>
      <c r="S136" s="82"/>
      <c r="T136" s="28">
        <f t="shared" si="465"/>
        <v>0</v>
      </c>
      <c r="U136" s="80"/>
      <c r="V136" s="94"/>
      <c r="W136" s="82"/>
      <c r="X136" s="305"/>
      <c r="Y136" s="120"/>
      <c r="Z136" s="81"/>
      <c r="AA136" s="81"/>
      <c r="AB136" s="81"/>
      <c r="AC136" s="81"/>
      <c r="AD136" s="81"/>
      <c r="AE136" s="82"/>
      <c r="AF136" s="109">
        <f t="shared" si="444"/>
        <v>5000</v>
      </c>
      <c r="AG136" s="29">
        <f t="shared" si="510"/>
        <v>0</v>
      </c>
      <c r="AH136" s="92">
        <f t="shared" si="511"/>
        <v>5000</v>
      </c>
      <c r="AI136" s="31">
        <f t="shared" si="512"/>
        <v>0</v>
      </c>
      <c r="AJ136" s="329">
        <f t="shared" si="513"/>
        <v>0</v>
      </c>
      <c r="AK136" s="292">
        <f t="shared" si="514"/>
        <v>0</v>
      </c>
      <c r="AL136" s="30">
        <f t="shared" si="515"/>
        <v>0</v>
      </c>
      <c r="AM136" s="30">
        <f t="shared" si="516"/>
        <v>0</v>
      </c>
      <c r="AN136" s="30">
        <f t="shared" si="517"/>
        <v>0</v>
      </c>
      <c r="AO136" s="30">
        <f t="shared" si="518"/>
        <v>0</v>
      </c>
      <c r="AP136" s="30">
        <f t="shared" si="519"/>
        <v>0</v>
      </c>
      <c r="AQ136" s="31">
        <f t="shared" si="520"/>
        <v>0</v>
      </c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439">
        <v>4</v>
      </c>
      <c r="B137" s="66"/>
      <c r="C137" s="66"/>
      <c r="D137" s="585" t="s">
        <v>17</v>
      </c>
      <c r="E137" s="585"/>
      <c r="F137" s="585"/>
      <c r="G137" s="586"/>
      <c r="H137" s="75">
        <f>SUM(I137:S137)</f>
        <v>0</v>
      </c>
      <c r="I137" s="77">
        <f>I138</f>
        <v>0</v>
      </c>
      <c r="J137" s="61">
        <f t="shared" ref="J137:S138" si="521">J138</f>
        <v>0</v>
      </c>
      <c r="K137" s="79">
        <f>K138</f>
        <v>0</v>
      </c>
      <c r="L137" s="304">
        <f t="shared" si="521"/>
        <v>0</v>
      </c>
      <c r="M137" s="95">
        <f t="shared" si="521"/>
        <v>0</v>
      </c>
      <c r="N137" s="78">
        <f t="shared" si="521"/>
        <v>0</v>
      </c>
      <c r="O137" s="78">
        <f t="shared" si="521"/>
        <v>0</v>
      </c>
      <c r="P137" s="78">
        <f t="shared" si="521"/>
        <v>0</v>
      </c>
      <c r="Q137" s="78">
        <f t="shared" si="521"/>
        <v>0</v>
      </c>
      <c r="R137" s="78">
        <f>R138</f>
        <v>0</v>
      </c>
      <c r="S137" s="79">
        <f t="shared" si="521"/>
        <v>0</v>
      </c>
      <c r="T137" s="239">
        <f>SUM(U137:AE137)</f>
        <v>0</v>
      </c>
      <c r="U137" s="77">
        <f>U138</f>
        <v>0</v>
      </c>
      <c r="V137" s="61">
        <f t="shared" ref="V137:V138" si="522">V138</f>
        <v>0</v>
      </c>
      <c r="W137" s="79">
        <f>W138</f>
        <v>0</v>
      </c>
      <c r="X137" s="304">
        <f t="shared" ref="X137:X138" si="523">X138</f>
        <v>0</v>
      </c>
      <c r="Y137" s="95">
        <f t="shared" ref="Y137:Y138" si="524">Y138</f>
        <v>0</v>
      </c>
      <c r="Z137" s="78">
        <f t="shared" ref="Z137:Z138" si="525">Z138</f>
        <v>0</v>
      </c>
      <c r="AA137" s="78">
        <f t="shared" ref="AA137:AA138" si="526">AA138</f>
        <v>0</v>
      </c>
      <c r="AB137" s="78">
        <f t="shared" ref="AB137:AB138" si="527">AB138</f>
        <v>0</v>
      </c>
      <c r="AC137" s="78">
        <f t="shared" ref="AC137:AC138" si="528">AC138</f>
        <v>0</v>
      </c>
      <c r="AD137" s="78">
        <f>AD138</f>
        <v>0</v>
      </c>
      <c r="AE137" s="79">
        <f t="shared" ref="AE137:AE138" si="529">AE138</f>
        <v>0</v>
      </c>
      <c r="AF137" s="264">
        <f>SUM(AG137:AQ137)</f>
        <v>0</v>
      </c>
      <c r="AG137" s="318">
        <f>AG138</f>
        <v>0</v>
      </c>
      <c r="AH137" s="265">
        <f t="shared" ref="AH137:AH138" si="530">AH138</f>
        <v>0</v>
      </c>
      <c r="AI137" s="241">
        <f>AI138</f>
        <v>0</v>
      </c>
      <c r="AJ137" s="306">
        <f t="shared" ref="AJ137:AJ138" si="531">AJ138</f>
        <v>0</v>
      </c>
      <c r="AK137" s="242">
        <f t="shared" ref="AK137:AK138" si="532">AK138</f>
        <v>0</v>
      </c>
      <c r="AL137" s="243">
        <f>AL138</f>
        <v>0</v>
      </c>
      <c r="AM137" s="243">
        <f t="shared" ref="AM137:AM138" si="533">AM138</f>
        <v>0</v>
      </c>
      <c r="AN137" s="243">
        <f>AN138</f>
        <v>0</v>
      </c>
      <c r="AO137" s="243">
        <f t="shared" ref="AO137:AO138" si="534">AO138</f>
        <v>0</v>
      </c>
      <c r="AP137" s="243">
        <f>AP138</f>
        <v>0</v>
      </c>
      <c r="AQ137" s="241">
        <f t="shared" ref="AQ137:AQ138" si="535">AQ138</f>
        <v>0</v>
      </c>
      <c r="AR137" s="208"/>
      <c r="AS137" s="89"/>
      <c r="AT137" s="391"/>
      <c r="AU137" s="391"/>
      <c r="AV137" s="391"/>
      <c r="AW137" s="194"/>
      <c r="AX137" s="192"/>
      <c r="AY137" s="192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94"/>
      <c r="CG137" s="194"/>
      <c r="CH137" s="194"/>
      <c r="CI137" s="194"/>
      <c r="CJ137" s="194"/>
      <c r="CK137" s="194"/>
      <c r="CL137" s="194"/>
      <c r="CM137" s="194"/>
      <c r="CN137" s="194"/>
      <c r="CO137" s="194"/>
      <c r="CP137" s="194"/>
      <c r="CQ137" s="194"/>
      <c r="CR137" s="194"/>
      <c r="CS137" s="194"/>
      <c r="CT137" s="194"/>
      <c r="CU137" s="194"/>
      <c r="CV137" s="194"/>
      <c r="CW137" s="194"/>
      <c r="CX137" s="194"/>
      <c r="CY137" s="194"/>
      <c r="CZ137" s="194"/>
      <c r="DA137" s="194"/>
      <c r="DB137" s="194"/>
      <c r="DC137" s="194"/>
      <c r="DD137" s="194"/>
      <c r="DE137" s="194"/>
      <c r="DF137" s="194"/>
      <c r="DG137" s="194"/>
      <c r="DH137" s="194"/>
      <c r="DI137" s="194"/>
      <c r="DJ137" s="194"/>
      <c r="DK137" s="194"/>
      <c r="DL137" s="194"/>
      <c r="DM137" s="194"/>
      <c r="DN137" s="194"/>
      <c r="DO137" s="194"/>
      <c r="DP137" s="194"/>
      <c r="DQ137" s="194"/>
      <c r="DR137" s="194"/>
      <c r="DS137" s="194"/>
      <c r="DT137" s="194"/>
      <c r="DU137" s="194"/>
      <c r="DV137" s="194"/>
      <c r="DW137" s="194"/>
      <c r="DX137" s="194"/>
      <c r="DY137" s="194"/>
      <c r="DZ137" s="194"/>
      <c r="EA137" s="194"/>
      <c r="EB137" s="194"/>
      <c r="EC137" s="194"/>
      <c r="ED137" s="194"/>
      <c r="EE137" s="194"/>
      <c r="EF137" s="194"/>
    </row>
    <row r="138" spans="1:136" s="73" customFormat="1" ht="24.75" customHeight="1" x14ac:dyDescent="0.25">
      <c r="A138" s="562">
        <v>42</v>
      </c>
      <c r="B138" s="563"/>
      <c r="C138" s="440"/>
      <c r="D138" s="564" t="s">
        <v>45</v>
      </c>
      <c r="E138" s="564"/>
      <c r="F138" s="564"/>
      <c r="G138" s="565"/>
      <c r="H138" s="75">
        <f>SUM(I138:S138)</f>
        <v>0</v>
      </c>
      <c r="I138" s="77">
        <f>I139</f>
        <v>0</v>
      </c>
      <c r="J138" s="61">
        <f t="shared" si="521"/>
        <v>0</v>
      </c>
      <c r="K138" s="79">
        <f>K139</f>
        <v>0</v>
      </c>
      <c r="L138" s="304">
        <f t="shared" si="521"/>
        <v>0</v>
      </c>
      <c r="M138" s="95">
        <f t="shared" si="521"/>
        <v>0</v>
      </c>
      <c r="N138" s="78">
        <f t="shared" si="521"/>
        <v>0</v>
      </c>
      <c r="O138" s="78">
        <f t="shared" si="521"/>
        <v>0</v>
      </c>
      <c r="P138" s="78">
        <f t="shared" si="521"/>
        <v>0</v>
      </c>
      <c r="Q138" s="78">
        <f t="shared" si="521"/>
        <v>0</v>
      </c>
      <c r="R138" s="78">
        <f>R139</f>
        <v>0</v>
      </c>
      <c r="S138" s="79">
        <f t="shared" si="521"/>
        <v>0</v>
      </c>
      <c r="T138" s="239">
        <f>SUM(U138:AE138)</f>
        <v>0</v>
      </c>
      <c r="U138" s="77">
        <f>U139</f>
        <v>0</v>
      </c>
      <c r="V138" s="61">
        <f t="shared" si="522"/>
        <v>0</v>
      </c>
      <c r="W138" s="79">
        <f>W139</f>
        <v>0</v>
      </c>
      <c r="X138" s="304">
        <f t="shared" si="523"/>
        <v>0</v>
      </c>
      <c r="Y138" s="95">
        <f t="shared" si="524"/>
        <v>0</v>
      </c>
      <c r="Z138" s="78">
        <f t="shared" si="525"/>
        <v>0</v>
      </c>
      <c r="AA138" s="78">
        <f t="shared" si="526"/>
        <v>0</v>
      </c>
      <c r="AB138" s="78">
        <f t="shared" si="527"/>
        <v>0</v>
      </c>
      <c r="AC138" s="78">
        <f t="shared" si="528"/>
        <v>0</v>
      </c>
      <c r="AD138" s="78">
        <f>AD139</f>
        <v>0</v>
      </c>
      <c r="AE138" s="79">
        <f t="shared" si="529"/>
        <v>0</v>
      </c>
      <c r="AF138" s="264">
        <f>SUM(AG138:AQ138)</f>
        <v>0</v>
      </c>
      <c r="AG138" s="318">
        <f>AG139</f>
        <v>0</v>
      </c>
      <c r="AH138" s="265">
        <f t="shared" si="530"/>
        <v>0</v>
      </c>
      <c r="AI138" s="241">
        <f>AI139</f>
        <v>0</v>
      </c>
      <c r="AJ138" s="306">
        <f t="shared" si="531"/>
        <v>0</v>
      </c>
      <c r="AK138" s="242">
        <f t="shared" si="532"/>
        <v>0</v>
      </c>
      <c r="AL138" s="243">
        <f>AL139</f>
        <v>0</v>
      </c>
      <c r="AM138" s="243">
        <f t="shared" si="533"/>
        <v>0</v>
      </c>
      <c r="AN138" s="243">
        <f>AN139</f>
        <v>0</v>
      </c>
      <c r="AO138" s="243">
        <f t="shared" si="534"/>
        <v>0</v>
      </c>
      <c r="AP138" s="243">
        <f>AP139</f>
        <v>0</v>
      </c>
      <c r="AQ138" s="241">
        <f t="shared" si="535"/>
        <v>0</v>
      </c>
      <c r="AR138" s="208"/>
      <c r="AS138" s="89"/>
      <c r="AT138" s="391"/>
      <c r="AU138" s="391"/>
      <c r="AV138" s="391"/>
      <c r="AW138" s="192"/>
      <c r="AX138" s="89"/>
      <c r="AY138" s="89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</row>
    <row r="139" spans="1:136" s="72" customFormat="1" ht="15" x14ac:dyDescent="0.25">
      <c r="A139" s="232"/>
      <c r="B139" s="181"/>
      <c r="C139" s="181">
        <v>426</v>
      </c>
      <c r="D139" s="566" t="s">
        <v>85</v>
      </c>
      <c r="E139" s="566"/>
      <c r="F139" s="566"/>
      <c r="G139" s="567"/>
      <c r="H139" s="76">
        <f>SUM(I139:S139)</f>
        <v>0</v>
      </c>
      <c r="I139" s="80"/>
      <c r="J139" s="94"/>
      <c r="K139" s="82"/>
      <c r="L139" s="305"/>
      <c r="M139" s="120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5"/>
      <c r="Y139" s="120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536">I139+U139</f>
        <v>0</v>
      </c>
      <c r="AH139" s="92">
        <f t="shared" ref="AH139" si="537">J139+V139</f>
        <v>0</v>
      </c>
      <c r="AI139" s="31">
        <f t="shared" ref="AI139" si="538">K139+W139</f>
        <v>0</v>
      </c>
      <c r="AJ139" s="329">
        <f t="shared" ref="AJ139" si="539">L139+X139</f>
        <v>0</v>
      </c>
      <c r="AK139" s="292">
        <f t="shared" ref="AK139" si="540">M139+Y139</f>
        <v>0</v>
      </c>
      <c r="AL139" s="30">
        <f t="shared" ref="AL139" si="541">N139+Z139</f>
        <v>0</v>
      </c>
      <c r="AM139" s="30">
        <f t="shared" ref="AM139" si="542">O139+AA139</f>
        <v>0</v>
      </c>
      <c r="AN139" s="30">
        <f t="shared" ref="AN139" si="543">P139+AB139</f>
        <v>0</v>
      </c>
      <c r="AO139" s="30">
        <f t="shared" ref="AO139" si="544">Q139+AC139</f>
        <v>0</v>
      </c>
      <c r="AP139" s="30">
        <f t="shared" ref="AP139" si="545">R139+AD139</f>
        <v>0</v>
      </c>
      <c r="AQ139" s="31">
        <f t="shared" ref="AQ139" si="546">S139+AE139</f>
        <v>0</v>
      </c>
      <c r="AR139" s="208"/>
      <c r="AS139" s="62"/>
      <c r="AT139" s="391"/>
      <c r="AU139" s="391"/>
      <c r="AV139" s="391"/>
      <c r="AW139" s="89"/>
      <c r="AX139" s="194"/>
      <c r="AY139" s="194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69" customFormat="1" ht="29.25" customHeight="1" x14ac:dyDescent="0.25">
      <c r="A140" s="267"/>
      <c r="B140" s="268"/>
      <c r="D140" s="270"/>
      <c r="E140" s="270"/>
      <c r="F140" s="270"/>
      <c r="G140" s="270"/>
      <c r="I140" s="575" t="s">
        <v>148</v>
      </c>
      <c r="J140" s="575"/>
      <c r="K140" s="575"/>
      <c r="L140" s="575"/>
      <c r="M140" s="575"/>
      <c r="N140" s="575"/>
      <c r="O140" s="575"/>
      <c r="P140" s="575"/>
      <c r="Q140" s="575"/>
      <c r="R140" s="575"/>
      <c r="S140" s="575"/>
      <c r="U140" s="575" t="s">
        <v>148</v>
      </c>
      <c r="V140" s="575"/>
      <c r="W140" s="575"/>
      <c r="X140" s="575"/>
      <c r="Y140" s="575"/>
      <c r="Z140" s="575"/>
      <c r="AA140" s="575"/>
      <c r="AB140" s="575"/>
      <c r="AC140" s="575"/>
      <c r="AD140" s="575"/>
      <c r="AE140" s="575"/>
      <c r="AG140" s="575" t="s">
        <v>148</v>
      </c>
      <c r="AH140" s="575"/>
      <c r="AI140" s="575"/>
      <c r="AJ140" s="575"/>
      <c r="AK140" s="575"/>
      <c r="AL140" s="575"/>
      <c r="AM140" s="575"/>
      <c r="AN140" s="575"/>
      <c r="AO140" s="575"/>
      <c r="AP140" s="575"/>
      <c r="AQ140" s="576"/>
      <c r="AS140" s="246"/>
      <c r="AT140" s="246"/>
      <c r="AU140" s="246"/>
      <c r="AV140" s="246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</row>
    <row r="141" spans="1:136" s="62" customFormat="1" ht="10.5" customHeight="1" x14ac:dyDescent="0.25">
      <c r="A141" s="234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7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9" t="s">
        <v>137</v>
      </c>
      <c r="B142" s="570"/>
      <c r="C142" s="570"/>
      <c r="D142" s="571" t="s">
        <v>119</v>
      </c>
      <c r="E142" s="571"/>
      <c r="F142" s="571"/>
      <c r="G142" s="572"/>
      <c r="H142" s="83">
        <f t="shared" ref="H142:H150" si="547">SUM(I142:S142)</f>
        <v>8000</v>
      </c>
      <c r="I142" s="84">
        <f>I143+I147</f>
        <v>0</v>
      </c>
      <c r="J142" s="287">
        <f>J143+J147</f>
        <v>0</v>
      </c>
      <c r="K142" s="86">
        <f t="shared" ref="K142:S142" si="548">K143+K147</f>
        <v>0</v>
      </c>
      <c r="L142" s="303">
        <f t="shared" si="548"/>
        <v>0</v>
      </c>
      <c r="M142" s="122">
        <f t="shared" si="548"/>
        <v>5000</v>
      </c>
      <c r="N142" s="85">
        <f t="shared" si="548"/>
        <v>0</v>
      </c>
      <c r="O142" s="85">
        <f t="shared" ref="O142" si="549">O143+O147</f>
        <v>0</v>
      </c>
      <c r="P142" s="85">
        <f>P143+P147</f>
        <v>0</v>
      </c>
      <c r="Q142" s="85">
        <f t="shared" si="548"/>
        <v>0</v>
      </c>
      <c r="R142" s="85">
        <f t="shared" si="548"/>
        <v>3000</v>
      </c>
      <c r="S142" s="86">
        <f t="shared" si="548"/>
        <v>0</v>
      </c>
      <c r="T142" s="247">
        <f t="shared" ref="T142:T150" si="550">SUM(U142:AE142)</f>
        <v>-8000</v>
      </c>
      <c r="U142" s="84">
        <f>U143+U147</f>
        <v>0</v>
      </c>
      <c r="V142" s="287">
        <f>V143+V147</f>
        <v>0</v>
      </c>
      <c r="W142" s="86">
        <f t="shared" ref="W142:Z142" si="551">W143+W147</f>
        <v>0</v>
      </c>
      <c r="X142" s="303">
        <f t="shared" si="551"/>
        <v>0</v>
      </c>
      <c r="Y142" s="122">
        <f t="shared" si="551"/>
        <v>-5000</v>
      </c>
      <c r="Z142" s="85">
        <f t="shared" si="551"/>
        <v>0</v>
      </c>
      <c r="AA142" s="85">
        <f t="shared" ref="AA142" si="552">AA143+AA147</f>
        <v>0</v>
      </c>
      <c r="AB142" s="85">
        <f>AB143+AB147</f>
        <v>0</v>
      </c>
      <c r="AC142" s="85">
        <f t="shared" ref="AC142:AE142" si="553">AC143+AC147</f>
        <v>0</v>
      </c>
      <c r="AD142" s="85">
        <f t="shared" si="553"/>
        <v>-3000</v>
      </c>
      <c r="AE142" s="86">
        <f t="shared" si="553"/>
        <v>0</v>
      </c>
      <c r="AF142" s="263">
        <f t="shared" ref="AF142:AF150" si="554">SUM(AG142:AQ142)</f>
        <v>0</v>
      </c>
      <c r="AG142" s="471">
        <f>AG143+AG147</f>
        <v>0</v>
      </c>
      <c r="AH142" s="472">
        <f>AH143+AH147</f>
        <v>0</v>
      </c>
      <c r="AI142" s="473">
        <f t="shared" ref="AI142:AL142" si="555">AI143+AI147</f>
        <v>0</v>
      </c>
      <c r="AJ142" s="474">
        <f t="shared" si="555"/>
        <v>0</v>
      </c>
      <c r="AK142" s="475">
        <f t="shared" si="555"/>
        <v>0</v>
      </c>
      <c r="AL142" s="476">
        <f t="shared" si="555"/>
        <v>0</v>
      </c>
      <c r="AM142" s="476">
        <f t="shared" ref="AM142" si="556">AM143+AM147</f>
        <v>0</v>
      </c>
      <c r="AN142" s="476">
        <f>AN143+AN147</f>
        <v>0</v>
      </c>
      <c r="AO142" s="476">
        <f t="shared" ref="AO142:AQ142" si="557">AO143+AO147</f>
        <v>0</v>
      </c>
      <c r="AP142" s="476">
        <f t="shared" si="557"/>
        <v>0</v>
      </c>
      <c r="AQ142" s="473">
        <f t="shared" si="557"/>
        <v>0</v>
      </c>
      <c r="AR142" s="194"/>
      <c r="AS142" s="193"/>
      <c r="AT142" s="193"/>
      <c r="AU142" s="193"/>
      <c r="AV142" s="193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94"/>
      <c r="CC142" s="194"/>
      <c r="CD142" s="194"/>
      <c r="CE142" s="194"/>
      <c r="CF142" s="194"/>
      <c r="CG142" s="194"/>
      <c r="CH142" s="194"/>
      <c r="CI142" s="194"/>
      <c r="CJ142" s="194"/>
      <c r="CK142" s="194"/>
      <c r="CL142" s="194"/>
      <c r="CM142" s="194"/>
      <c r="CN142" s="194"/>
      <c r="CO142" s="194"/>
      <c r="CP142" s="194"/>
      <c r="CQ142" s="194"/>
      <c r="CR142" s="194"/>
      <c r="CS142" s="194"/>
      <c r="CT142" s="194"/>
      <c r="CU142" s="194"/>
      <c r="CV142" s="194"/>
      <c r="CW142" s="194"/>
      <c r="CX142" s="194"/>
      <c r="CY142" s="194"/>
      <c r="CZ142" s="194"/>
      <c r="DA142" s="194"/>
      <c r="DB142" s="194"/>
      <c r="DC142" s="194"/>
      <c r="DD142" s="194"/>
      <c r="DE142" s="194"/>
      <c r="DF142" s="194"/>
      <c r="DG142" s="194"/>
      <c r="DH142" s="194"/>
      <c r="DI142" s="194"/>
      <c r="DJ142" s="194"/>
      <c r="DK142" s="194"/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/>
      <c r="DY142" s="194"/>
      <c r="DZ142" s="194"/>
      <c r="EA142" s="194"/>
      <c r="EB142" s="194"/>
      <c r="EC142" s="194"/>
      <c r="ED142" s="194"/>
      <c r="EE142" s="194"/>
      <c r="EF142" s="194"/>
    </row>
    <row r="143" spans="1:136" s="74" customFormat="1" ht="15.75" customHeight="1" x14ac:dyDescent="0.25">
      <c r="A143" s="439">
        <v>3</v>
      </c>
      <c r="B143" s="68"/>
      <c r="C143" s="90"/>
      <c r="D143" s="564" t="s">
        <v>16</v>
      </c>
      <c r="E143" s="564"/>
      <c r="F143" s="564"/>
      <c r="G143" s="565"/>
      <c r="H143" s="75">
        <f t="shared" si="547"/>
        <v>0</v>
      </c>
      <c r="I143" s="77">
        <f>I144</f>
        <v>0</v>
      </c>
      <c r="J143" s="61">
        <f>J144</f>
        <v>0</v>
      </c>
      <c r="K143" s="79">
        <f t="shared" ref="K143:AQ143" si="558">K144</f>
        <v>0</v>
      </c>
      <c r="L143" s="304">
        <f t="shared" si="558"/>
        <v>0</v>
      </c>
      <c r="M143" s="95">
        <f t="shared" si="558"/>
        <v>0</v>
      </c>
      <c r="N143" s="78">
        <f t="shared" si="558"/>
        <v>0</v>
      </c>
      <c r="O143" s="78">
        <f t="shared" si="558"/>
        <v>0</v>
      </c>
      <c r="P143" s="78">
        <f t="shared" si="558"/>
        <v>0</v>
      </c>
      <c r="Q143" s="78">
        <f t="shared" si="558"/>
        <v>0</v>
      </c>
      <c r="R143" s="78">
        <f t="shared" si="558"/>
        <v>0</v>
      </c>
      <c r="S143" s="79">
        <f t="shared" si="558"/>
        <v>0</v>
      </c>
      <c r="T143" s="239">
        <f t="shared" si="550"/>
        <v>0</v>
      </c>
      <c r="U143" s="77">
        <f>U144</f>
        <v>0</v>
      </c>
      <c r="V143" s="61">
        <f>V144</f>
        <v>0</v>
      </c>
      <c r="W143" s="79">
        <f t="shared" si="558"/>
        <v>0</v>
      </c>
      <c r="X143" s="304">
        <f t="shared" si="558"/>
        <v>0</v>
      </c>
      <c r="Y143" s="95">
        <f t="shared" si="558"/>
        <v>0</v>
      </c>
      <c r="Z143" s="78">
        <f t="shared" si="558"/>
        <v>0</v>
      </c>
      <c r="AA143" s="78">
        <f t="shared" si="558"/>
        <v>0</v>
      </c>
      <c r="AB143" s="78">
        <f t="shared" si="558"/>
        <v>0</v>
      </c>
      <c r="AC143" s="78">
        <f t="shared" si="558"/>
        <v>0</v>
      </c>
      <c r="AD143" s="78">
        <f t="shared" si="558"/>
        <v>0</v>
      </c>
      <c r="AE143" s="79">
        <f t="shared" si="558"/>
        <v>0</v>
      </c>
      <c r="AF143" s="264">
        <f t="shared" si="554"/>
        <v>0</v>
      </c>
      <c r="AG143" s="318">
        <f>AG144</f>
        <v>0</v>
      </c>
      <c r="AH143" s="265">
        <f>AH144</f>
        <v>0</v>
      </c>
      <c r="AI143" s="241">
        <f t="shared" si="558"/>
        <v>0</v>
      </c>
      <c r="AJ143" s="306">
        <f t="shared" si="558"/>
        <v>0</v>
      </c>
      <c r="AK143" s="242">
        <f t="shared" si="558"/>
        <v>0</v>
      </c>
      <c r="AL143" s="243">
        <f t="shared" si="558"/>
        <v>0</v>
      </c>
      <c r="AM143" s="243">
        <f t="shared" si="558"/>
        <v>0</v>
      </c>
      <c r="AN143" s="243">
        <f t="shared" si="558"/>
        <v>0</v>
      </c>
      <c r="AO143" s="243">
        <f t="shared" si="558"/>
        <v>0</v>
      </c>
      <c r="AP143" s="243">
        <f t="shared" si="558"/>
        <v>0</v>
      </c>
      <c r="AQ143" s="241">
        <f t="shared" si="558"/>
        <v>0</v>
      </c>
      <c r="AR143" s="194"/>
      <c r="AS143" s="193"/>
      <c r="AT143" s="193"/>
      <c r="AU143" s="193"/>
      <c r="AV143" s="193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94"/>
      <c r="CC143" s="194"/>
      <c r="CD143" s="194"/>
      <c r="CE143" s="194"/>
      <c r="CF143" s="194"/>
      <c r="CG143" s="194"/>
      <c r="CH143" s="194"/>
      <c r="CI143" s="194"/>
      <c r="CJ143" s="194"/>
      <c r="CK143" s="194"/>
      <c r="CL143" s="194"/>
      <c r="CM143" s="194"/>
      <c r="CN143" s="194"/>
      <c r="CO143" s="194"/>
      <c r="CP143" s="194"/>
      <c r="CQ143" s="194"/>
      <c r="CR143" s="194"/>
      <c r="CS143" s="194"/>
      <c r="CT143" s="194"/>
      <c r="CU143" s="194"/>
      <c r="CV143" s="194"/>
      <c r="CW143" s="194"/>
      <c r="CX143" s="194"/>
      <c r="CY143" s="194"/>
      <c r="CZ143" s="194"/>
      <c r="DA143" s="194"/>
      <c r="DB143" s="194"/>
      <c r="DC143" s="194"/>
      <c r="DD143" s="194"/>
      <c r="DE143" s="194"/>
      <c r="DF143" s="194"/>
      <c r="DG143" s="194"/>
      <c r="DH143" s="194"/>
      <c r="DI143" s="194"/>
      <c r="DJ143" s="194"/>
      <c r="DK143" s="194"/>
      <c r="DL143" s="194"/>
      <c r="DM143" s="194"/>
      <c r="DN143" s="194"/>
      <c r="DO143" s="194"/>
      <c r="DP143" s="194"/>
      <c r="DQ143" s="194"/>
      <c r="DR143" s="194"/>
      <c r="DS143" s="194"/>
      <c r="DT143" s="194"/>
      <c r="DU143" s="194"/>
      <c r="DV143" s="194"/>
      <c r="DW143" s="194"/>
      <c r="DX143" s="194"/>
      <c r="DY143" s="194"/>
      <c r="DZ143" s="194"/>
      <c r="EA143" s="194"/>
      <c r="EB143" s="194"/>
      <c r="EC143" s="194"/>
      <c r="ED143" s="194"/>
      <c r="EE143" s="194"/>
      <c r="EF143" s="194"/>
    </row>
    <row r="144" spans="1:136" s="73" customFormat="1" ht="15.75" customHeight="1" x14ac:dyDescent="0.25">
      <c r="A144" s="562">
        <v>32</v>
      </c>
      <c r="B144" s="563"/>
      <c r="C144" s="90"/>
      <c r="D144" s="564" t="s">
        <v>4</v>
      </c>
      <c r="E144" s="564"/>
      <c r="F144" s="564"/>
      <c r="G144" s="565"/>
      <c r="H144" s="75">
        <f t="shared" si="547"/>
        <v>0</v>
      </c>
      <c r="I144" s="77">
        <f>SUM(I145:I146)</f>
        <v>0</v>
      </c>
      <c r="J144" s="61">
        <f>SUM(J145:J146)</f>
        <v>0</v>
      </c>
      <c r="K144" s="79">
        <f t="shared" ref="K144:S144" si="559">SUM(K145:K146)</f>
        <v>0</v>
      </c>
      <c r="L144" s="304">
        <f t="shared" si="559"/>
        <v>0</v>
      </c>
      <c r="M144" s="95">
        <f t="shared" si="559"/>
        <v>0</v>
      </c>
      <c r="N144" s="78">
        <f t="shared" si="559"/>
        <v>0</v>
      </c>
      <c r="O144" s="78">
        <f t="shared" ref="O144" si="560">SUM(O145:O146)</f>
        <v>0</v>
      </c>
      <c r="P144" s="78">
        <f t="shared" si="559"/>
        <v>0</v>
      </c>
      <c r="Q144" s="78">
        <f t="shared" si="559"/>
        <v>0</v>
      </c>
      <c r="R144" s="78">
        <f t="shared" si="559"/>
        <v>0</v>
      </c>
      <c r="S144" s="79">
        <f t="shared" si="559"/>
        <v>0</v>
      </c>
      <c r="T144" s="239">
        <f t="shared" si="550"/>
        <v>0</v>
      </c>
      <c r="U144" s="77">
        <f>SUM(U145:U146)</f>
        <v>0</v>
      </c>
      <c r="V144" s="61">
        <f>SUM(V145:V146)</f>
        <v>0</v>
      </c>
      <c r="W144" s="79">
        <f t="shared" ref="W144:AE144" si="561">SUM(W145:W146)</f>
        <v>0</v>
      </c>
      <c r="X144" s="304">
        <f t="shared" si="561"/>
        <v>0</v>
      </c>
      <c r="Y144" s="95">
        <f t="shared" si="561"/>
        <v>0</v>
      </c>
      <c r="Z144" s="78">
        <f t="shared" si="561"/>
        <v>0</v>
      </c>
      <c r="AA144" s="78">
        <f t="shared" ref="AA144" si="562">SUM(AA145:AA146)</f>
        <v>0</v>
      </c>
      <c r="AB144" s="78">
        <f t="shared" si="561"/>
        <v>0</v>
      </c>
      <c r="AC144" s="78">
        <f t="shared" si="561"/>
        <v>0</v>
      </c>
      <c r="AD144" s="78">
        <f t="shared" si="561"/>
        <v>0</v>
      </c>
      <c r="AE144" s="79">
        <f t="shared" si="561"/>
        <v>0</v>
      </c>
      <c r="AF144" s="264">
        <f t="shared" si="554"/>
        <v>0</v>
      </c>
      <c r="AG144" s="318">
        <f>SUM(AG145:AG146)</f>
        <v>0</v>
      </c>
      <c r="AH144" s="265">
        <f>SUM(AH145:AH146)</f>
        <v>0</v>
      </c>
      <c r="AI144" s="241">
        <f t="shared" ref="AI144:AQ144" si="563">SUM(AI145:AI146)</f>
        <v>0</v>
      </c>
      <c r="AJ144" s="306">
        <f t="shared" si="563"/>
        <v>0</v>
      </c>
      <c r="AK144" s="242">
        <f t="shared" si="563"/>
        <v>0</v>
      </c>
      <c r="AL144" s="243">
        <f t="shared" si="563"/>
        <v>0</v>
      </c>
      <c r="AM144" s="243">
        <f t="shared" ref="AM144" si="564">SUM(AM145:AM146)</f>
        <v>0</v>
      </c>
      <c r="AN144" s="243">
        <f t="shared" si="563"/>
        <v>0</v>
      </c>
      <c r="AO144" s="243">
        <f t="shared" si="563"/>
        <v>0</v>
      </c>
      <c r="AP144" s="243">
        <f t="shared" si="563"/>
        <v>0</v>
      </c>
      <c r="AQ144" s="241">
        <f t="shared" si="563"/>
        <v>0</v>
      </c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2" customFormat="1" ht="15.75" customHeight="1" x14ac:dyDescent="0.25">
      <c r="A145" s="232"/>
      <c r="B145" s="181"/>
      <c r="C145" s="181">
        <v>322</v>
      </c>
      <c r="D145" s="566" t="s">
        <v>6</v>
      </c>
      <c r="E145" s="566"/>
      <c r="F145" s="566"/>
      <c r="G145" s="567"/>
      <c r="H145" s="76">
        <f t="shared" si="547"/>
        <v>0</v>
      </c>
      <c r="I145" s="80"/>
      <c r="J145" s="94"/>
      <c r="K145" s="82"/>
      <c r="L145" s="305"/>
      <c r="M145" s="120"/>
      <c r="N145" s="81"/>
      <c r="O145" s="81"/>
      <c r="P145" s="81"/>
      <c r="Q145" s="81"/>
      <c r="R145" s="81"/>
      <c r="S145" s="82"/>
      <c r="T145" s="28">
        <f t="shared" si="550"/>
        <v>0</v>
      </c>
      <c r="U145" s="80"/>
      <c r="V145" s="94"/>
      <c r="W145" s="82"/>
      <c r="X145" s="305"/>
      <c r="Y145" s="120"/>
      <c r="Z145" s="81"/>
      <c r="AA145" s="81"/>
      <c r="AB145" s="81"/>
      <c r="AC145" s="81"/>
      <c r="AD145" s="81"/>
      <c r="AE145" s="82"/>
      <c r="AF145" s="109">
        <f t="shared" si="554"/>
        <v>0</v>
      </c>
      <c r="AG145" s="29">
        <f t="shared" ref="AG145:AG146" si="565">I145+U145</f>
        <v>0</v>
      </c>
      <c r="AH145" s="92">
        <f t="shared" ref="AH145:AH146" si="566">J145+V145</f>
        <v>0</v>
      </c>
      <c r="AI145" s="31">
        <f t="shared" ref="AI145:AI146" si="567">K145+W145</f>
        <v>0</v>
      </c>
      <c r="AJ145" s="329">
        <f t="shared" ref="AJ145:AJ146" si="568">L145+X145</f>
        <v>0</v>
      </c>
      <c r="AK145" s="292">
        <f t="shared" ref="AK145:AK146" si="569">M145+Y145</f>
        <v>0</v>
      </c>
      <c r="AL145" s="30">
        <f t="shared" ref="AL145:AL146" si="570">N145+Z145</f>
        <v>0</v>
      </c>
      <c r="AM145" s="30">
        <f t="shared" ref="AM145:AM146" si="571">O145+AA145</f>
        <v>0</v>
      </c>
      <c r="AN145" s="30">
        <f t="shared" ref="AN145:AN146" si="572">P145+AB145</f>
        <v>0</v>
      </c>
      <c r="AO145" s="30">
        <f t="shared" ref="AO145:AO146" si="573">Q145+AC145</f>
        <v>0</v>
      </c>
      <c r="AP145" s="30">
        <f t="shared" ref="AP145:AP146" si="574">R145+AD145</f>
        <v>0</v>
      </c>
      <c r="AQ145" s="31">
        <f t="shared" ref="AQ145:AQ146" si="575">S145+AE145</f>
        <v>0</v>
      </c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2"/>
      <c r="B146" s="181"/>
      <c r="C146" s="181">
        <v>323</v>
      </c>
      <c r="D146" s="566" t="s">
        <v>7</v>
      </c>
      <c r="E146" s="566"/>
      <c r="F146" s="566"/>
      <c r="G146" s="567"/>
      <c r="H146" s="76">
        <f t="shared" si="547"/>
        <v>0</v>
      </c>
      <c r="I146" s="80"/>
      <c r="J146" s="94"/>
      <c r="K146" s="82"/>
      <c r="L146" s="305"/>
      <c r="M146" s="120"/>
      <c r="N146" s="81"/>
      <c r="O146" s="81"/>
      <c r="P146" s="81"/>
      <c r="Q146" s="81"/>
      <c r="R146" s="81"/>
      <c r="S146" s="82"/>
      <c r="T146" s="28">
        <f t="shared" si="550"/>
        <v>0</v>
      </c>
      <c r="U146" s="80"/>
      <c r="V146" s="94"/>
      <c r="W146" s="82"/>
      <c r="X146" s="305"/>
      <c r="Y146" s="120"/>
      <c r="Z146" s="81"/>
      <c r="AA146" s="81"/>
      <c r="AB146" s="81"/>
      <c r="AC146" s="81"/>
      <c r="AD146" s="81"/>
      <c r="AE146" s="82"/>
      <c r="AF146" s="109">
        <f t="shared" si="554"/>
        <v>0</v>
      </c>
      <c r="AG146" s="29">
        <f t="shared" si="565"/>
        <v>0</v>
      </c>
      <c r="AH146" s="92">
        <f t="shared" si="566"/>
        <v>0</v>
      </c>
      <c r="AI146" s="31">
        <f t="shared" si="567"/>
        <v>0</v>
      </c>
      <c r="AJ146" s="329">
        <f t="shared" si="568"/>
        <v>0</v>
      </c>
      <c r="AK146" s="292">
        <f t="shared" si="569"/>
        <v>0</v>
      </c>
      <c r="AL146" s="30">
        <f t="shared" si="570"/>
        <v>0</v>
      </c>
      <c r="AM146" s="30">
        <f t="shared" si="571"/>
        <v>0</v>
      </c>
      <c r="AN146" s="30">
        <f t="shared" si="572"/>
        <v>0</v>
      </c>
      <c r="AO146" s="30">
        <f t="shared" si="573"/>
        <v>0</v>
      </c>
      <c r="AP146" s="30">
        <f t="shared" si="574"/>
        <v>0</v>
      </c>
      <c r="AQ146" s="31">
        <f t="shared" si="575"/>
        <v>0</v>
      </c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439">
        <v>4</v>
      </c>
      <c r="B147" s="66"/>
      <c r="C147" s="66"/>
      <c r="D147" s="585" t="s">
        <v>17</v>
      </c>
      <c r="E147" s="585"/>
      <c r="F147" s="585"/>
      <c r="G147" s="586"/>
      <c r="H147" s="75">
        <f t="shared" si="547"/>
        <v>8000</v>
      </c>
      <c r="I147" s="77">
        <f>I148</f>
        <v>0</v>
      </c>
      <c r="J147" s="61">
        <f>J148</f>
        <v>0</v>
      </c>
      <c r="K147" s="79">
        <f t="shared" ref="K147:AQ147" si="576">K148</f>
        <v>0</v>
      </c>
      <c r="L147" s="304">
        <f t="shared" si="576"/>
        <v>0</v>
      </c>
      <c r="M147" s="95">
        <f t="shared" si="576"/>
        <v>5000</v>
      </c>
      <c r="N147" s="78">
        <f t="shared" si="576"/>
        <v>0</v>
      </c>
      <c r="O147" s="78">
        <f t="shared" si="576"/>
        <v>0</v>
      </c>
      <c r="P147" s="78">
        <f t="shared" si="576"/>
        <v>0</v>
      </c>
      <c r="Q147" s="78">
        <f t="shared" si="576"/>
        <v>0</v>
      </c>
      <c r="R147" s="78">
        <f t="shared" si="576"/>
        <v>3000</v>
      </c>
      <c r="S147" s="79">
        <f t="shared" si="576"/>
        <v>0</v>
      </c>
      <c r="T147" s="239">
        <f t="shared" si="550"/>
        <v>-8000</v>
      </c>
      <c r="U147" s="77">
        <f>U148</f>
        <v>0</v>
      </c>
      <c r="V147" s="61">
        <f>V148</f>
        <v>0</v>
      </c>
      <c r="W147" s="79">
        <f t="shared" si="576"/>
        <v>0</v>
      </c>
      <c r="X147" s="304">
        <f t="shared" si="576"/>
        <v>0</v>
      </c>
      <c r="Y147" s="95">
        <f t="shared" si="576"/>
        <v>-5000</v>
      </c>
      <c r="Z147" s="78">
        <f t="shared" si="576"/>
        <v>0</v>
      </c>
      <c r="AA147" s="78">
        <f t="shared" si="576"/>
        <v>0</v>
      </c>
      <c r="AB147" s="78">
        <f t="shared" si="576"/>
        <v>0</v>
      </c>
      <c r="AC147" s="78">
        <f t="shared" si="576"/>
        <v>0</v>
      </c>
      <c r="AD147" s="78">
        <f t="shared" si="576"/>
        <v>-3000</v>
      </c>
      <c r="AE147" s="79">
        <f t="shared" si="576"/>
        <v>0</v>
      </c>
      <c r="AF147" s="264">
        <f t="shared" si="554"/>
        <v>0</v>
      </c>
      <c r="AG147" s="318">
        <f>AG148</f>
        <v>0</v>
      </c>
      <c r="AH147" s="265">
        <f>AH148</f>
        <v>0</v>
      </c>
      <c r="AI147" s="241">
        <f t="shared" si="576"/>
        <v>0</v>
      </c>
      <c r="AJ147" s="306">
        <f t="shared" si="576"/>
        <v>0</v>
      </c>
      <c r="AK147" s="242">
        <f t="shared" si="576"/>
        <v>0</v>
      </c>
      <c r="AL147" s="243">
        <f t="shared" si="576"/>
        <v>0</v>
      </c>
      <c r="AM147" s="243">
        <f t="shared" si="576"/>
        <v>0</v>
      </c>
      <c r="AN147" s="243">
        <f t="shared" si="576"/>
        <v>0</v>
      </c>
      <c r="AO147" s="243">
        <f t="shared" si="576"/>
        <v>0</v>
      </c>
      <c r="AP147" s="243">
        <f t="shared" si="576"/>
        <v>0</v>
      </c>
      <c r="AQ147" s="241">
        <f t="shared" si="576"/>
        <v>0</v>
      </c>
      <c r="AR147" s="194"/>
      <c r="AS147" s="193"/>
      <c r="AT147" s="193"/>
      <c r="AU147" s="193"/>
      <c r="AV147" s="193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</row>
    <row r="148" spans="1:136" s="73" customFormat="1" ht="24.75" customHeight="1" x14ac:dyDescent="0.25">
      <c r="A148" s="562">
        <v>42</v>
      </c>
      <c r="B148" s="563"/>
      <c r="C148" s="440"/>
      <c r="D148" s="564" t="s">
        <v>45</v>
      </c>
      <c r="E148" s="564"/>
      <c r="F148" s="564"/>
      <c r="G148" s="565"/>
      <c r="H148" s="75">
        <f t="shared" si="547"/>
        <v>8000</v>
      </c>
      <c r="I148" s="77">
        <f>SUM(I149:I150)</f>
        <v>0</v>
      </c>
      <c r="J148" s="61">
        <f>SUM(J149:J150)</f>
        <v>0</v>
      </c>
      <c r="K148" s="79">
        <f t="shared" ref="K148:S148" si="577">SUM(K149:K150)</f>
        <v>0</v>
      </c>
      <c r="L148" s="304">
        <f t="shared" si="577"/>
        <v>0</v>
      </c>
      <c r="M148" s="95">
        <f t="shared" si="577"/>
        <v>5000</v>
      </c>
      <c r="N148" s="78">
        <f t="shared" si="577"/>
        <v>0</v>
      </c>
      <c r="O148" s="78">
        <f t="shared" ref="O148" si="578">SUM(O149:O150)</f>
        <v>0</v>
      </c>
      <c r="P148" s="78">
        <f t="shared" si="577"/>
        <v>0</v>
      </c>
      <c r="Q148" s="78">
        <f t="shared" si="577"/>
        <v>0</v>
      </c>
      <c r="R148" s="78">
        <f t="shared" si="577"/>
        <v>3000</v>
      </c>
      <c r="S148" s="79">
        <f t="shared" si="577"/>
        <v>0</v>
      </c>
      <c r="T148" s="239">
        <f t="shared" si="550"/>
        <v>-8000</v>
      </c>
      <c r="U148" s="77">
        <f>SUM(U149:U150)</f>
        <v>0</v>
      </c>
      <c r="V148" s="61">
        <f>SUM(V149:V150)</f>
        <v>0</v>
      </c>
      <c r="W148" s="79">
        <f t="shared" ref="W148:AE148" si="579">SUM(W149:W150)</f>
        <v>0</v>
      </c>
      <c r="X148" s="304">
        <f t="shared" si="579"/>
        <v>0</v>
      </c>
      <c r="Y148" s="95">
        <f t="shared" si="579"/>
        <v>-5000</v>
      </c>
      <c r="Z148" s="78">
        <f t="shared" si="579"/>
        <v>0</v>
      </c>
      <c r="AA148" s="78">
        <f t="shared" ref="AA148" si="580">SUM(AA149:AA150)</f>
        <v>0</v>
      </c>
      <c r="AB148" s="78">
        <f t="shared" si="579"/>
        <v>0</v>
      </c>
      <c r="AC148" s="78">
        <f t="shared" si="579"/>
        <v>0</v>
      </c>
      <c r="AD148" s="78">
        <f t="shared" si="579"/>
        <v>-3000</v>
      </c>
      <c r="AE148" s="79">
        <f t="shared" si="579"/>
        <v>0</v>
      </c>
      <c r="AF148" s="264">
        <f t="shared" si="554"/>
        <v>0</v>
      </c>
      <c r="AG148" s="318">
        <f>SUM(AG149:AG150)</f>
        <v>0</v>
      </c>
      <c r="AH148" s="265">
        <f>SUM(AH149:AH150)</f>
        <v>0</v>
      </c>
      <c r="AI148" s="241">
        <f t="shared" ref="AI148:AQ148" si="581">SUM(AI149:AI150)</f>
        <v>0</v>
      </c>
      <c r="AJ148" s="306">
        <f t="shared" si="581"/>
        <v>0</v>
      </c>
      <c r="AK148" s="242">
        <f t="shared" si="581"/>
        <v>0</v>
      </c>
      <c r="AL148" s="243">
        <f t="shared" si="581"/>
        <v>0</v>
      </c>
      <c r="AM148" s="243">
        <f t="shared" ref="AM148" si="582">SUM(AM149:AM150)</f>
        <v>0</v>
      </c>
      <c r="AN148" s="243">
        <f t="shared" si="581"/>
        <v>0</v>
      </c>
      <c r="AO148" s="243">
        <f t="shared" si="581"/>
        <v>0</v>
      </c>
      <c r="AP148" s="243">
        <f t="shared" si="581"/>
        <v>0</v>
      </c>
      <c r="AQ148" s="241">
        <f t="shared" si="581"/>
        <v>0</v>
      </c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</row>
    <row r="149" spans="1:136" s="73" customFormat="1" ht="15" x14ac:dyDescent="0.25">
      <c r="A149" s="233"/>
      <c r="B149" s="181"/>
      <c r="C149" s="181">
        <v>421</v>
      </c>
      <c r="D149" s="566" t="s">
        <v>71</v>
      </c>
      <c r="E149" s="566"/>
      <c r="F149" s="566"/>
      <c r="G149" s="567"/>
      <c r="H149" s="76">
        <f t="shared" si="547"/>
        <v>0</v>
      </c>
      <c r="I149" s="80"/>
      <c r="J149" s="94"/>
      <c r="K149" s="82"/>
      <c r="L149" s="305"/>
      <c r="M149" s="120"/>
      <c r="N149" s="81"/>
      <c r="O149" s="81"/>
      <c r="P149" s="81"/>
      <c r="Q149" s="81"/>
      <c r="R149" s="81"/>
      <c r="S149" s="82"/>
      <c r="T149" s="28">
        <f t="shared" si="550"/>
        <v>0</v>
      </c>
      <c r="U149" s="80"/>
      <c r="V149" s="94"/>
      <c r="W149" s="82"/>
      <c r="X149" s="305"/>
      <c r="Y149" s="120"/>
      <c r="Z149" s="81"/>
      <c r="AA149" s="81"/>
      <c r="AB149" s="81"/>
      <c r="AC149" s="81"/>
      <c r="AD149" s="81"/>
      <c r="AE149" s="82"/>
      <c r="AF149" s="109">
        <f t="shared" si="554"/>
        <v>0</v>
      </c>
      <c r="AG149" s="29">
        <f t="shared" ref="AG149:AG150" si="583">I149+U149</f>
        <v>0</v>
      </c>
      <c r="AH149" s="92">
        <f t="shared" ref="AH149:AH150" si="584">J149+V149</f>
        <v>0</v>
      </c>
      <c r="AI149" s="31">
        <f t="shared" ref="AI149:AI150" si="585">K149+W149</f>
        <v>0</v>
      </c>
      <c r="AJ149" s="329">
        <f t="shared" ref="AJ149:AJ150" si="586">L149+X149</f>
        <v>0</v>
      </c>
      <c r="AK149" s="292">
        <f t="shared" ref="AK149:AK150" si="587">M149+Y149</f>
        <v>0</v>
      </c>
      <c r="AL149" s="30">
        <f t="shared" ref="AL149:AL150" si="588">N149+Z149</f>
        <v>0</v>
      </c>
      <c r="AM149" s="30">
        <f t="shared" ref="AM149:AM150" si="589">O149+AA149</f>
        <v>0</v>
      </c>
      <c r="AN149" s="30">
        <f t="shared" ref="AN149:AN150" si="590">P149+AB149</f>
        <v>0</v>
      </c>
      <c r="AO149" s="30">
        <f t="shared" ref="AO149:AO150" si="591">Q149+AC149</f>
        <v>0</v>
      </c>
      <c r="AP149" s="30">
        <f t="shared" ref="AP149:AP150" si="592">R149+AD149</f>
        <v>0</v>
      </c>
      <c r="AQ149" s="31">
        <f t="shared" ref="AQ149:AQ150" si="593">S149+AE149</f>
        <v>0</v>
      </c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192"/>
      <c r="DG149" s="192"/>
      <c r="DH149" s="192"/>
      <c r="DI149" s="192"/>
      <c r="DJ149" s="192"/>
      <c r="DK149" s="192"/>
      <c r="DL149" s="192"/>
      <c r="DM149" s="192"/>
      <c r="DN149" s="192"/>
      <c r="DO149" s="192"/>
      <c r="DP149" s="192"/>
      <c r="DQ149" s="192"/>
      <c r="DR149" s="192"/>
      <c r="DS149" s="192"/>
      <c r="DT149" s="192"/>
      <c r="DU149" s="192"/>
      <c r="DV149" s="192"/>
      <c r="DW149" s="192"/>
      <c r="DX149" s="192"/>
      <c r="DY149" s="192"/>
      <c r="DZ149" s="192"/>
      <c r="EA149" s="192"/>
      <c r="EB149" s="192"/>
      <c r="EC149" s="192"/>
      <c r="ED149" s="192"/>
      <c r="EE149" s="192"/>
      <c r="EF149" s="192"/>
    </row>
    <row r="150" spans="1:136" s="72" customFormat="1" ht="14.25" x14ac:dyDescent="0.25">
      <c r="A150" s="232"/>
      <c r="B150" s="181"/>
      <c r="C150" s="181">
        <v>422</v>
      </c>
      <c r="D150" s="566" t="s">
        <v>11</v>
      </c>
      <c r="E150" s="566"/>
      <c r="F150" s="566"/>
      <c r="G150" s="567"/>
      <c r="H150" s="76">
        <f t="shared" si="547"/>
        <v>8000</v>
      </c>
      <c r="I150" s="80"/>
      <c r="J150" s="94"/>
      <c r="K150" s="82"/>
      <c r="L150" s="305"/>
      <c r="M150" s="120">
        <v>5000</v>
      </c>
      <c r="N150" s="81"/>
      <c r="O150" s="81"/>
      <c r="P150" s="81"/>
      <c r="Q150" s="81"/>
      <c r="R150" s="81">
        <v>3000</v>
      </c>
      <c r="S150" s="82"/>
      <c r="T150" s="28">
        <f t="shared" si="550"/>
        <v>-8000</v>
      </c>
      <c r="U150" s="80">
        <v>0</v>
      </c>
      <c r="V150" s="94"/>
      <c r="W150" s="82"/>
      <c r="X150" s="305"/>
      <c r="Y150" s="120">
        <v>-5000</v>
      </c>
      <c r="Z150" s="81"/>
      <c r="AA150" s="81"/>
      <c r="AB150" s="81"/>
      <c r="AC150" s="81"/>
      <c r="AD150" s="81">
        <v>-3000</v>
      </c>
      <c r="AE150" s="82"/>
      <c r="AF150" s="452">
        <f t="shared" si="554"/>
        <v>0</v>
      </c>
      <c r="AG150" s="29">
        <f t="shared" si="583"/>
        <v>0</v>
      </c>
      <c r="AH150" s="92">
        <f t="shared" si="584"/>
        <v>0</v>
      </c>
      <c r="AI150" s="31">
        <f t="shared" si="585"/>
        <v>0</v>
      </c>
      <c r="AJ150" s="329">
        <f t="shared" si="586"/>
        <v>0</v>
      </c>
      <c r="AK150" s="292">
        <f t="shared" si="587"/>
        <v>0</v>
      </c>
      <c r="AL150" s="30">
        <f t="shared" si="588"/>
        <v>0</v>
      </c>
      <c r="AM150" s="30">
        <f t="shared" si="589"/>
        <v>0</v>
      </c>
      <c r="AN150" s="30">
        <f t="shared" si="590"/>
        <v>0</v>
      </c>
      <c r="AO150" s="30">
        <f t="shared" si="591"/>
        <v>0</v>
      </c>
      <c r="AP150" s="30">
        <f t="shared" si="592"/>
        <v>0</v>
      </c>
      <c r="AQ150" s="31">
        <f t="shared" si="593"/>
        <v>0</v>
      </c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433"/>
      <c r="B151" s="434"/>
      <c r="C151" s="434"/>
      <c r="D151" s="435"/>
      <c r="E151" s="435"/>
      <c r="F151" s="435"/>
      <c r="G151" s="435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27"/>
    </row>
    <row r="152" spans="1:136" s="74" customFormat="1" ht="28.5" customHeight="1" x14ac:dyDescent="0.25">
      <c r="A152" s="569" t="s">
        <v>138</v>
      </c>
      <c r="B152" s="570"/>
      <c r="C152" s="570"/>
      <c r="D152" s="571" t="s">
        <v>120</v>
      </c>
      <c r="E152" s="571"/>
      <c r="F152" s="571"/>
      <c r="G152" s="572"/>
      <c r="H152" s="83">
        <f>SUM(I152:S152)</f>
        <v>10000</v>
      </c>
      <c r="I152" s="84">
        <f>I153</f>
        <v>0</v>
      </c>
      <c r="J152" s="287">
        <f>J153</f>
        <v>0</v>
      </c>
      <c r="K152" s="86">
        <f t="shared" ref="K152:AI153" si="594">K153</f>
        <v>0</v>
      </c>
      <c r="L152" s="303">
        <f t="shared" si="594"/>
        <v>0</v>
      </c>
      <c r="M152" s="122">
        <f t="shared" si="594"/>
        <v>10000</v>
      </c>
      <c r="N152" s="85">
        <f t="shared" si="594"/>
        <v>0</v>
      </c>
      <c r="O152" s="85">
        <f t="shared" si="594"/>
        <v>0</v>
      </c>
      <c r="P152" s="85">
        <f t="shared" si="594"/>
        <v>0</v>
      </c>
      <c r="Q152" s="85">
        <f t="shared" si="594"/>
        <v>0</v>
      </c>
      <c r="R152" s="85">
        <f t="shared" si="594"/>
        <v>0</v>
      </c>
      <c r="S152" s="86">
        <f t="shared" si="594"/>
        <v>0</v>
      </c>
      <c r="T152" s="247">
        <f>SUM(U152:AE152)</f>
        <v>9395</v>
      </c>
      <c r="U152" s="84">
        <f>U153</f>
        <v>0</v>
      </c>
      <c r="V152" s="287">
        <f>V153</f>
        <v>0</v>
      </c>
      <c r="W152" s="86">
        <f t="shared" si="594"/>
        <v>0</v>
      </c>
      <c r="X152" s="303">
        <f t="shared" si="594"/>
        <v>0</v>
      </c>
      <c r="Y152" s="122">
        <f t="shared" si="594"/>
        <v>6395</v>
      </c>
      <c r="Z152" s="85">
        <f t="shared" si="594"/>
        <v>0</v>
      </c>
      <c r="AA152" s="85">
        <f t="shared" si="594"/>
        <v>0</v>
      </c>
      <c r="AB152" s="85">
        <f t="shared" si="594"/>
        <v>0</v>
      </c>
      <c r="AC152" s="85">
        <f t="shared" si="594"/>
        <v>0</v>
      </c>
      <c r="AD152" s="85">
        <f t="shared" si="594"/>
        <v>3000</v>
      </c>
      <c r="AE152" s="86">
        <f t="shared" si="594"/>
        <v>0</v>
      </c>
      <c r="AF152" s="263">
        <f>SUM(AG152:AQ152)</f>
        <v>19395</v>
      </c>
      <c r="AG152" s="471">
        <f>AG153</f>
        <v>0</v>
      </c>
      <c r="AH152" s="472">
        <f>AH153</f>
        <v>0</v>
      </c>
      <c r="AI152" s="473">
        <f t="shared" si="594"/>
        <v>0</v>
      </c>
      <c r="AJ152" s="474">
        <f t="shared" ref="AI152:AQ153" si="595">AJ153</f>
        <v>0</v>
      </c>
      <c r="AK152" s="475">
        <f t="shared" si="595"/>
        <v>16395</v>
      </c>
      <c r="AL152" s="476">
        <f t="shared" si="595"/>
        <v>0</v>
      </c>
      <c r="AM152" s="476">
        <f t="shared" si="595"/>
        <v>0</v>
      </c>
      <c r="AN152" s="476">
        <f t="shared" si="595"/>
        <v>0</v>
      </c>
      <c r="AO152" s="476">
        <f t="shared" si="595"/>
        <v>0</v>
      </c>
      <c r="AP152" s="476">
        <f t="shared" si="595"/>
        <v>3000</v>
      </c>
      <c r="AQ152" s="473">
        <f t="shared" si="595"/>
        <v>0</v>
      </c>
      <c r="AR152" s="194"/>
      <c r="AS152" s="193"/>
      <c r="AT152" s="193"/>
      <c r="AU152" s="193"/>
      <c r="AV152" s="193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94"/>
      <c r="CC152" s="194"/>
      <c r="CD152" s="194"/>
      <c r="CE152" s="194"/>
      <c r="CF152" s="194"/>
      <c r="CG152" s="194"/>
      <c r="CH152" s="194"/>
      <c r="CI152" s="194"/>
      <c r="CJ152" s="194"/>
      <c r="CK152" s="194"/>
      <c r="CL152" s="194"/>
      <c r="CM152" s="194"/>
      <c r="CN152" s="194"/>
      <c r="CO152" s="194"/>
      <c r="CP152" s="194"/>
      <c r="CQ152" s="194"/>
      <c r="CR152" s="194"/>
      <c r="CS152" s="194"/>
      <c r="CT152" s="194"/>
      <c r="CU152" s="194"/>
      <c r="CV152" s="194"/>
      <c r="CW152" s="194"/>
      <c r="CX152" s="194"/>
      <c r="CY152" s="194"/>
      <c r="CZ152" s="194"/>
      <c r="DA152" s="194"/>
      <c r="DB152" s="194"/>
      <c r="DC152" s="194"/>
      <c r="DD152" s="194"/>
      <c r="DE152" s="194"/>
      <c r="DF152" s="194"/>
      <c r="DG152" s="194"/>
      <c r="DH152" s="194"/>
      <c r="DI152" s="194"/>
      <c r="DJ152" s="194"/>
      <c r="DK152" s="194"/>
      <c r="DL152" s="194"/>
      <c r="DM152" s="194"/>
      <c r="DN152" s="194"/>
      <c r="DO152" s="194"/>
      <c r="DP152" s="194"/>
      <c r="DQ152" s="194"/>
      <c r="DR152" s="194"/>
      <c r="DS152" s="194"/>
      <c r="DT152" s="194"/>
      <c r="DU152" s="194"/>
      <c r="DV152" s="194"/>
      <c r="DW152" s="194"/>
      <c r="DX152" s="194"/>
      <c r="DY152" s="194"/>
      <c r="DZ152" s="194"/>
      <c r="EA152" s="194"/>
      <c r="EB152" s="194"/>
      <c r="EC152" s="194"/>
      <c r="ED152" s="194"/>
      <c r="EE152" s="194"/>
      <c r="EF152" s="194"/>
    </row>
    <row r="153" spans="1:136" s="74" customFormat="1" ht="15.75" customHeight="1" x14ac:dyDescent="0.25">
      <c r="A153" s="439">
        <v>3</v>
      </c>
      <c r="B153" s="68"/>
      <c r="C153" s="90"/>
      <c r="D153" s="564" t="s">
        <v>16</v>
      </c>
      <c r="E153" s="564"/>
      <c r="F153" s="564"/>
      <c r="G153" s="565"/>
      <c r="H153" s="75">
        <f>SUM(I153:S153)</f>
        <v>10000</v>
      </c>
      <c r="I153" s="77">
        <f>I154</f>
        <v>0</v>
      </c>
      <c r="J153" s="61">
        <f>J154</f>
        <v>0</v>
      </c>
      <c r="K153" s="79">
        <f t="shared" si="594"/>
        <v>0</v>
      </c>
      <c r="L153" s="304">
        <f t="shared" si="594"/>
        <v>0</v>
      </c>
      <c r="M153" s="95">
        <f t="shared" si="594"/>
        <v>10000</v>
      </c>
      <c r="N153" s="78">
        <f t="shared" si="594"/>
        <v>0</v>
      </c>
      <c r="O153" s="78">
        <f t="shared" si="594"/>
        <v>0</v>
      </c>
      <c r="P153" s="78">
        <f t="shared" si="594"/>
        <v>0</v>
      </c>
      <c r="Q153" s="78">
        <f t="shared" si="594"/>
        <v>0</v>
      </c>
      <c r="R153" s="78">
        <f t="shared" si="594"/>
        <v>0</v>
      </c>
      <c r="S153" s="79">
        <f t="shared" si="594"/>
        <v>0</v>
      </c>
      <c r="T153" s="239">
        <f>SUM(U153:AE153)</f>
        <v>9395</v>
      </c>
      <c r="U153" s="77">
        <f>U154</f>
        <v>0</v>
      </c>
      <c r="V153" s="61">
        <f>V154</f>
        <v>0</v>
      </c>
      <c r="W153" s="79">
        <f t="shared" si="594"/>
        <v>0</v>
      </c>
      <c r="X153" s="304">
        <f t="shared" si="594"/>
        <v>0</v>
      </c>
      <c r="Y153" s="95">
        <f t="shared" si="594"/>
        <v>6395</v>
      </c>
      <c r="Z153" s="78">
        <f t="shared" si="594"/>
        <v>0</v>
      </c>
      <c r="AA153" s="78">
        <f t="shared" si="594"/>
        <v>0</v>
      </c>
      <c r="AB153" s="78">
        <f t="shared" si="594"/>
        <v>0</v>
      </c>
      <c r="AC153" s="78">
        <f t="shared" si="594"/>
        <v>0</v>
      </c>
      <c r="AD153" s="78">
        <f t="shared" si="594"/>
        <v>3000</v>
      </c>
      <c r="AE153" s="79">
        <f t="shared" si="594"/>
        <v>0</v>
      </c>
      <c r="AF153" s="264">
        <f>SUM(AG153:AQ153)</f>
        <v>19395</v>
      </c>
      <c r="AG153" s="318">
        <f>AG154</f>
        <v>0</v>
      </c>
      <c r="AH153" s="265">
        <f>AH154</f>
        <v>0</v>
      </c>
      <c r="AI153" s="241">
        <f t="shared" si="595"/>
        <v>0</v>
      </c>
      <c r="AJ153" s="306">
        <f t="shared" si="595"/>
        <v>0</v>
      </c>
      <c r="AK153" s="242">
        <f t="shared" si="595"/>
        <v>16395</v>
      </c>
      <c r="AL153" s="243">
        <f t="shared" si="595"/>
        <v>0</v>
      </c>
      <c r="AM153" s="243">
        <f t="shared" si="595"/>
        <v>0</v>
      </c>
      <c r="AN153" s="243">
        <f t="shared" si="595"/>
        <v>0</v>
      </c>
      <c r="AO153" s="243">
        <f t="shared" si="595"/>
        <v>0</v>
      </c>
      <c r="AP153" s="243">
        <f t="shared" si="595"/>
        <v>3000</v>
      </c>
      <c r="AQ153" s="241">
        <f t="shared" si="595"/>
        <v>0</v>
      </c>
      <c r="AR153" s="194"/>
      <c r="AS153" s="193"/>
      <c r="AT153" s="193"/>
      <c r="AU153" s="193"/>
      <c r="AV153" s="193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</row>
    <row r="154" spans="1:136" s="73" customFormat="1" ht="15.75" customHeight="1" x14ac:dyDescent="0.25">
      <c r="A154" s="562">
        <v>32</v>
      </c>
      <c r="B154" s="563"/>
      <c r="C154" s="90"/>
      <c r="D154" s="564" t="s">
        <v>4</v>
      </c>
      <c r="E154" s="564"/>
      <c r="F154" s="564"/>
      <c r="G154" s="565"/>
      <c r="H154" s="75">
        <f>SUM(I154:S154)</f>
        <v>10000</v>
      </c>
      <c r="I154" s="77">
        <f>I155+I156</f>
        <v>0</v>
      </c>
      <c r="J154" s="61">
        <f>J155+J156</f>
        <v>0</v>
      </c>
      <c r="K154" s="79">
        <f t="shared" ref="K154:S154" si="596">K155+K156</f>
        <v>0</v>
      </c>
      <c r="L154" s="304">
        <f t="shared" si="596"/>
        <v>0</v>
      </c>
      <c r="M154" s="95">
        <f t="shared" si="596"/>
        <v>10000</v>
      </c>
      <c r="N154" s="78">
        <f t="shared" si="596"/>
        <v>0</v>
      </c>
      <c r="O154" s="78">
        <f t="shared" ref="O154" si="597">O155+O156</f>
        <v>0</v>
      </c>
      <c r="P154" s="78">
        <f t="shared" si="596"/>
        <v>0</v>
      </c>
      <c r="Q154" s="78">
        <f t="shared" si="596"/>
        <v>0</v>
      </c>
      <c r="R154" s="78">
        <f t="shared" si="596"/>
        <v>0</v>
      </c>
      <c r="S154" s="79">
        <f t="shared" si="596"/>
        <v>0</v>
      </c>
      <c r="T154" s="239">
        <f>SUM(U154:AE154)</f>
        <v>9395</v>
      </c>
      <c r="U154" s="77">
        <f>U155+U156</f>
        <v>0</v>
      </c>
      <c r="V154" s="61">
        <f>V155+V156</f>
        <v>0</v>
      </c>
      <c r="W154" s="79">
        <f t="shared" ref="W154:AE154" si="598">W155+W156</f>
        <v>0</v>
      </c>
      <c r="X154" s="304">
        <f t="shared" si="598"/>
        <v>0</v>
      </c>
      <c r="Y154" s="95">
        <f t="shared" si="598"/>
        <v>6395</v>
      </c>
      <c r="Z154" s="78">
        <f t="shared" si="598"/>
        <v>0</v>
      </c>
      <c r="AA154" s="78">
        <f t="shared" ref="AA154" si="599">AA155+AA156</f>
        <v>0</v>
      </c>
      <c r="AB154" s="78">
        <f t="shared" si="598"/>
        <v>0</v>
      </c>
      <c r="AC154" s="78">
        <f t="shared" si="598"/>
        <v>0</v>
      </c>
      <c r="AD154" s="78">
        <f t="shared" si="598"/>
        <v>3000</v>
      </c>
      <c r="AE154" s="79">
        <f t="shared" si="598"/>
        <v>0</v>
      </c>
      <c r="AF154" s="264">
        <f>SUM(AG154:AQ154)</f>
        <v>19395</v>
      </c>
      <c r="AG154" s="318">
        <f>AG155+AG156</f>
        <v>0</v>
      </c>
      <c r="AH154" s="265">
        <f>AH155+AH156</f>
        <v>0</v>
      </c>
      <c r="AI154" s="241">
        <f t="shared" ref="AI154:AQ154" si="600">AI155+AI156</f>
        <v>0</v>
      </c>
      <c r="AJ154" s="306">
        <f t="shared" si="600"/>
        <v>0</v>
      </c>
      <c r="AK154" s="242">
        <f t="shared" si="600"/>
        <v>16395</v>
      </c>
      <c r="AL154" s="243">
        <f t="shared" si="600"/>
        <v>0</v>
      </c>
      <c r="AM154" s="243">
        <f t="shared" ref="AM154" si="601">AM155+AM156</f>
        <v>0</v>
      </c>
      <c r="AN154" s="243">
        <f t="shared" si="600"/>
        <v>0</v>
      </c>
      <c r="AO154" s="243">
        <f t="shared" si="600"/>
        <v>0</v>
      </c>
      <c r="AP154" s="243">
        <f t="shared" si="600"/>
        <v>3000</v>
      </c>
      <c r="AQ154" s="241">
        <f t="shared" si="600"/>
        <v>0</v>
      </c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2" customFormat="1" ht="15.75" customHeight="1" x14ac:dyDescent="0.25">
      <c r="A155" s="232"/>
      <c r="B155" s="181"/>
      <c r="C155" s="181">
        <v>322</v>
      </c>
      <c r="D155" s="566" t="s">
        <v>6</v>
      </c>
      <c r="E155" s="566"/>
      <c r="F155" s="566"/>
      <c r="G155" s="566"/>
      <c r="H155" s="76">
        <f>SUM(I155:S155)</f>
        <v>0</v>
      </c>
      <c r="I155" s="80"/>
      <c r="J155" s="94"/>
      <c r="K155" s="82"/>
      <c r="L155" s="305"/>
      <c r="M155" s="120"/>
      <c r="N155" s="81"/>
      <c r="O155" s="81"/>
      <c r="P155" s="81"/>
      <c r="Q155" s="81"/>
      <c r="R155" s="81"/>
      <c r="S155" s="82"/>
      <c r="T155" s="28">
        <f>SUM(U155:AE155)</f>
        <v>0</v>
      </c>
      <c r="U155" s="80"/>
      <c r="V155" s="94"/>
      <c r="W155" s="82"/>
      <c r="X155" s="305"/>
      <c r="Y155" s="120"/>
      <c r="Z155" s="81"/>
      <c r="AA155" s="81"/>
      <c r="AB155" s="81"/>
      <c r="AC155" s="81"/>
      <c r="AD155" s="81"/>
      <c r="AE155" s="82"/>
      <c r="AF155" s="109">
        <f>SUM(AG155:AQ155)</f>
        <v>0</v>
      </c>
      <c r="AG155" s="29">
        <f t="shared" ref="AG155:AG156" si="602">I155+U155</f>
        <v>0</v>
      </c>
      <c r="AH155" s="92">
        <f t="shared" ref="AH155:AH156" si="603">J155+V155</f>
        <v>0</v>
      </c>
      <c r="AI155" s="31">
        <f t="shared" ref="AI155:AI156" si="604">K155+W155</f>
        <v>0</v>
      </c>
      <c r="AJ155" s="329">
        <f t="shared" ref="AJ155:AJ156" si="605">L155+X155</f>
        <v>0</v>
      </c>
      <c r="AK155" s="292">
        <f t="shared" ref="AK155:AK156" si="606">M155+Y155</f>
        <v>0</v>
      </c>
      <c r="AL155" s="30">
        <f t="shared" ref="AL155:AL156" si="607">N155+Z155</f>
        <v>0</v>
      </c>
      <c r="AM155" s="30">
        <f t="shared" ref="AM155:AM156" si="608">O155+AA155</f>
        <v>0</v>
      </c>
      <c r="AN155" s="30">
        <f t="shared" ref="AN155:AN156" si="609">P155+AB155</f>
        <v>0</v>
      </c>
      <c r="AO155" s="30">
        <f t="shared" ref="AO155:AO156" si="610">Q155+AC155</f>
        <v>0</v>
      </c>
      <c r="AP155" s="30">
        <f t="shared" ref="AP155:AP156" si="611">R155+AD155</f>
        <v>0</v>
      </c>
      <c r="AQ155" s="31">
        <f t="shared" ref="AQ155:AQ156" si="612">S155+AE155</f>
        <v>0</v>
      </c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2"/>
      <c r="B156" s="181"/>
      <c r="C156" s="181">
        <v>323</v>
      </c>
      <c r="D156" s="566" t="s">
        <v>7</v>
      </c>
      <c r="E156" s="566"/>
      <c r="F156" s="566"/>
      <c r="G156" s="566"/>
      <c r="H156" s="76">
        <f>SUM(I156:S156)</f>
        <v>10000</v>
      </c>
      <c r="I156" s="80"/>
      <c r="J156" s="94"/>
      <c r="K156" s="82"/>
      <c r="L156" s="305"/>
      <c r="M156" s="120">
        <v>10000</v>
      </c>
      <c r="N156" s="81"/>
      <c r="O156" s="81"/>
      <c r="P156" s="81"/>
      <c r="Q156" s="81"/>
      <c r="R156" s="81"/>
      <c r="S156" s="82"/>
      <c r="T156" s="28">
        <f>SUM(U156:AE156)</f>
        <v>9395</v>
      </c>
      <c r="U156" s="80"/>
      <c r="V156" s="94"/>
      <c r="W156" s="82"/>
      <c r="X156" s="305"/>
      <c r="Y156" s="120">
        <v>6395</v>
      </c>
      <c r="Z156" s="81"/>
      <c r="AA156" s="81"/>
      <c r="AB156" s="81"/>
      <c r="AC156" s="81"/>
      <c r="AD156" s="81">
        <v>3000</v>
      </c>
      <c r="AE156" s="82"/>
      <c r="AF156" s="109">
        <f>SUM(AG156:AQ156)</f>
        <v>19395</v>
      </c>
      <c r="AG156" s="29">
        <f t="shared" si="602"/>
        <v>0</v>
      </c>
      <c r="AH156" s="92">
        <f t="shared" si="603"/>
        <v>0</v>
      </c>
      <c r="AI156" s="31">
        <f t="shared" si="604"/>
        <v>0</v>
      </c>
      <c r="AJ156" s="329">
        <f t="shared" si="605"/>
        <v>0</v>
      </c>
      <c r="AK156" s="292">
        <f t="shared" si="606"/>
        <v>16395</v>
      </c>
      <c r="AL156" s="30">
        <f t="shared" si="607"/>
        <v>0</v>
      </c>
      <c r="AM156" s="30">
        <f t="shared" si="608"/>
        <v>0</v>
      </c>
      <c r="AN156" s="30">
        <f t="shared" si="609"/>
        <v>0</v>
      </c>
      <c r="AO156" s="30">
        <f t="shared" si="610"/>
        <v>0</v>
      </c>
      <c r="AP156" s="30">
        <f t="shared" si="611"/>
        <v>3000</v>
      </c>
      <c r="AQ156" s="31">
        <f t="shared" si="612"/>
        <v>0</v>
      </c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433"/>
      <c r="B157" s="434"/>
      <c r="C157" s="434"/>
      <c r="D157" s="435"/>
      <c r="E157" s="435"/>
      <c r="F157" s="435"/>
      <c r="G157" s="435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27"/>
      <c r="AR157" s="208"/>
      <c r="AS157" s="193"/>
      <c r="AT157" s="193"/>
      <c r="AU157" s="193"/>
      <c r="AV157" s="193"/>
    </row>
    <row r="158" spans="1:136" s="110" customFormat="1" ht="27" customHeight="1" x14ac:dyDescent="0.25">
      <c r="A158" s="579" t="s">
        <v>141</v>
      </c>
      <c r="B158" s="580"/>
      <c r="C158" s="580"/>
      <c r="D158" s="581" t="s">
        <v>142</v>
      </c>
      <c r="E158" s="581"/>
      <c r="F158" s="581"/>
      <c r="G158" s="582"/>
      <c r="H158" s="97">
        <f t="shared" ref="H158:H163" si="613">SUM(I158:S158)</f>
        <v>0</v>
      </c>
      <c r="I158" s="98">
        <f t="shared" ref="I158:J160" si="614">I159</f>
        <v>0</v>
      </c>
      <c r="J158" s="286">
        <f t="shared" si="614"/>
        <v>0</v>
      </c>
      <c r="K158" s="124">
        <f t="shared" ref="K158:S158" si="615">K159</f>
        <v>0</v>
      </c>
      <c r="L158" s="302">
        <f t="shared" si="615"/>
        <v>0</v>
      </c>
      <c r="M158" s="121">
        <f t="shared" si="615"/>
        <v>0</v>
      </c>
      <c r="N158" s="99">
        <f t="shared" si="615"/>
        <v>0</v>
      </c>
      <c r="O158" s="99">
        <f t="shared" si="615"/>
        <v>0</v>
      </c>
      <c r="P158" s="99">
        <f t="shared" si="615"/>
        <v>0</v>
      </c>
      <c r="Q158" s="99">
        <f t="shared" si="615"/>
        <v>0</v>
      </c>
      <c r="R158" s="99">
        <f t="shared" si="615"/>
        <v>0</v>
      </c>
      <c r="S158" s="124">
        <f t="shared" si="615"/>
        <v>0</v>
      </c>
      <c r="T158" s="248">
        <f t="shared" ref="T158:T163" si="616">SUM(U158:AE158)</f>
        <v>0</v>
      </c>
      <c r="U158" s="98">
        <f t="shared" ref="U158:AE158" si="617">U159</f>
        <v>0</v>
      </c>
      <c r="V158" s="286">
        <f t="shared" si="617"/>
        <v>0</v>
      </c>
      <c r="W158" s="124">
        <f t="shared" si="617"/>
        <v>0</v>
      </c>
      <c r="X158" s="302">
        <f t="shared" si="617"/>
        <v>0</v>
      </c>
      <c r="Y158" s="121">
        <f t="shared" si="617"/>
        <v>0</v>
      </c>
      <c r="Z158" s="99">
        <f t="shared" si="617"/>
        <v>0</v>
      </c>
      <c r="AA158" s="99">
        <f t="shared" si="617"/>
        <v>0</v>
      </c>
      <c r="AB158" s="99">
        <f t="shared" si="617"/>
        <v>0</v>
      </c>
      <c r="AC158" s="99">
        <f t="shared" si="617"/>
        <v>0</v>
      </c>
      <c r="AD158" s="99">
        <f t="shared" si="617"/>
        <v>0</v>
      </c>
      <c r="AE158" s="124">
        <f t="shared" si="617"/>
        <v>0</v>
      </c>
      <c r="AF158" s="262">
        <f t="shared" ref="AF158:AF163" si="618">SUM(AG158:AQ158)</f>
        <v>0</v>
      </c>
      <c r="AG158" s="465">
        <f t="shared" ref="AG158:AQ158" si="619">AG159</f>
        <v>0</v>
      </c>
      <c r="AH158" s="466">
        <f t="shared" si="619"/>
        <v>0</v>
      </c>
      <c r="AI158" s="467">
        <f t="shared" si="619"/>
        <v>0</v>
      </c>
      <c r="AJ158" s="468">
        <f t="shared" si="619"/>
        <v>0</v>
      </c>
      <c r="AK158" s="469">
        <f t="shared" si="619"/>
        <v>0</v>
      </c>
      <c r="AL158" s="470">
        <f t="shared" si="619"/>
        <v>0</v>
      </c>
      <c r="AM158" s="470">
        <f t="shared" si="619"/>
        <v>0</v>
      </c>
      <c r="AN158" s="470">
        <f t="shared" si="619"/>
        <v>0</v>
      </c>
      <c r="AO158" s="470">
        <f>AO159</f>
        <v>0</v>
      </c>
      <c r="AP158" s="470">
        <f t="shared" si="619"/>
        <v>0</v>
      </c>
      <c r="AQ158" s="467">
        <f t="shared" si="619"/>
        <v>0</v>
      </c>
      <c r="AR158" s="208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3"/>
      <c r="CJ158" s="193"/>
      <c r="CK158" s="193"/>
      <c r="CL158" s="193"/>
      <c r="CM158" s="193"/>
      <c r="CN158" s="193"/>
      <c r="CO158" s="193"/>
      <c r="CP158" s="193"/>
      <c r="CQ158" s="193"/>
      <c r="CR158" s="193"/>
      <c r="CS158" s="193"/>
      <c r="CT158" s="193"/>
      <c r="CU158" s="193"/>
      <c r="CV158" s="193"/>
      <c r="CW158" s="193"/>
      <c r="CX158" s="193"/>
      <c r="CY158" s="193"/>
      <c r="CZ158" s="193"/>
      <c r="DA158" s="193"/>
      <c r="DB158" s="193"/>
      <c r="DC158" s="193"/>
      <c r="DD158" s="193"/>
      <c r="DE158" s="193"/>
      <c r="DF158" s="193"/>
      <c r="DG158" s="193"/>
      <c r="DH158" s="193"/>
      <c r="DI158" s="193"/>
      <c r="DJ158" s="193"/>
      <c r="DK158" s="193"/>
      <c r="DL158" s="193"/>
      <c r="DM158" s="193"/>
      <c r="DN158" s="193"/>
      <c r="DO158" s="193"/>
      <c r="DP158" s="193"/>
      <c r="DQ158" s="193"/>
      <c r="DR158" s="193"/>
      <c r="DS158" s="193"/>
      <c r="DT158" s="193"/>
      <c r="DU158" s="193"/>
      <c r="DV158" s="193"/>
      <c r="DW158" s="193"/>
      <c r="DX158" s="193"/>
      <c r="DY158" s="193"/>
      <c r="DZ158" s="193"/>
      <c r="EA158" s="193"/>
      <c r="EB158" s="193"/>
      <c r="EC158" s="193"/>
      <c r="ED158" s="193"/>
      <c r="EE158" s="193"/>
      <c r="EF158" s="193"/>
    </row>
    <row r="159" spans="1:136" s="64" customFormat="1" ht="26.1" customHeight="1" x14ac:dyDescent="0.25">
      <c r="A159" s="569" t="s">
        <v>143</v>
      </c>
      <c r="B159" s="570"/>
      <c r="C159" s="570"/>
      <c r="D159" s="571" t="s">
        <v>144</v>
      </c>
      <c r="E159" s="571"/>
      <c r="F159" s="571"/>
      <c r="G159" s="572"/>
      <c r="H159" s="83">
        <f t="shared" si="613"/>
        <v>0</v>
      </c>
      <c r="I159" s="84">
        <f t="shared" si="614"/>
        <v>0</v>
      </c>
      <c r="J159" s="287">
        <f t="shared" si="614"/>
        <v>0</v>
      </c>
      <c r="K159" s="86">
        <f t="shared" ref="K159:S160" si="620">K160</f>
        <v>0</v>
      </c>
      <c r="L159" s="303">
        <f t="shared" si="620"/>
        <v>0</v>
      </c>
      <c r="M159" s="122">
        <f t="shared" si="620"/>
        <v>0</v>
      </c>
      <c r="N159" s="85">
        <f t="shared" si="620"/>
        <v>0</v>
      </c>
      <c r="O159" s="85">
        <f t="shared" si="620"/>
        <v>0</v>
      </c>
      <c r="P159" s="85">
        <f t="shared" si="620"/>
        <v>0</v>
      </c>
      <c r="Q159" s="85">
        <f t="shared" si="620"/>
        <v>0</v>
      </c>
      <c r="R159" s="85">
        <f t="shared" si="620"/>
        <v>0</v>
      </c>
      <c r="S159" s="86">
        <f t="shared" si="620"/>
        <v>0</v>
      </c>
      <c r="T159" s="247">
        <f t="shared" si="616"/>
        <v>0</v>
      </c>
      <c r="U159" s="84">
        <f t="shared" ref="U159:AE160" si="621">U160</f>
        <v>0</v>
      </c>
      <c r="V159" s="287">
        <f t="shared" si="621"/>
        <v>0</v>
      </c>
      <c r="W159" s="86">
        <f t="shared" si="621"/>
        <v>0</v>
      </c>
      <c r="X159" s="303">
        <f t="shared" si="621"/>
        <v>0</v>
      </c>
      <c r="Y159" s="122">
        <f t="shared" si="621"/>
        <v>0</v>
      </c>
      <c r="Z159" s="85">
        <f t="shared" si="621"/>
        <v>0</v>
      </c>
      <c r="AA159" s="85">
        <f t="shared" si="621"/>
        <v>0</v>
      </c>
      <c r="AB159" s="85">
        <f t="shared" si="621"/>
        <v>0</v>
      </c>
      <c r="AC159" s="85">
        <f t="shared" si="621"/>
        <v>0</v>
      </c>
      <c r="AD159" s="85">
        <f t="shared" si="621"/>
        <v>0</v>
      </c>
      <c r="AE159" s="86">
        <f t="shared" si="621"/>
        <v>0</v>
      </c>
      <c r="AF159" s="263">
        <f t="shared" si="618"/>
        <v>0</v>
      </c>
      <c r="AG159" s="471">
        <f t="shared" ref="AG159:AN160" si="622">AG160</f>
        <v>0</v>
      </c>
      <c r="AH159" s="472">
        <f t="shared" si="622"/>
        <v>0</v>
      </c>
      <c r="AI159" s="473">
        <f t="shared" si="622"/>
        <v>0</v>
      </c>
      <c r="AJ159" s="474">
        <f t="shared" si="622"/>
        <v>0</v>
      </c>
      <c r="AK159" s="475">
        <f t="shared" si="622"/>
        <v>0</v>
      </c>
      <c r="AL159" s="476">
        <f t="shared" si="622"/>
        <v>0</v>
      </c>
      <c r="AM159" s="476">
        <f t="shared" si="622"/>
        <v>0</v>
      </c>
      <c r="AN159" s="476">
        <f t="shared" si="622"/>
        <v>0</v>
      </c>
      <c r="AO159" s="476">
        <f>AO160</f>
        <v>0</v>
      </c>
      <c r="AP159" s="476">
        <f>AP160</f>
        <v>0</v>
      </c>
      <c r="AQ159" s="473">
        <f>AQ160</f>
        <v>0</v>
      </c>
      <c r="AR159" s="208"/>
      <c r="AS159" s="192"/>
      <c r="AT159" s="192"/>
      <c r="AU159" s="192"/>
      <c r="AV159" s="192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1"/>
      <c r="CJ159" s="191"/>
      <c r="CK159" s="191"/>
      <c r="CL159" s="191"/>
      <c r="CM159" s="191"/>
      <c r="CN159" s="191"/>
      <c r="CO159" s="191"/>
      <c r="CP159" s="191"/>
      <c r="CQ159" s="191"/>
      <c r="CR159" s="191"/>
      <c r="CS159" s="191"/>
      <c r="CT159" s="191"/>
      <c r="CU159" s="191"/>
      <c r="CV159" s="191"/>
      <c r="CW159" s="191"/>
      <c r="CX159" s="191"/>
      <c r="CY159" s="191"/>
      <c r="CZ159" s="191"/>
      <c r="DA159" s="191"/>
      <c r="DB159" s="191"/>
      <c r="DC159" s="191"/>
      <c r="DD159" s="191"/>
      <c r="DE159" s="191"/>
      <c r="DF159" s="191"/>
      <c r="DG159" s="191"/>
      <c r="DH159" s="191"/>
      <c r="DI159" s="191"/>
      <c r="DJ159" s="191"/>
      <c r="DK159" s="191"/>
      <c r="DL159" s="191"/>
      <c r="DM159" s="191"/>
      <c r="DN159" s="191"/>
      <c r="DO159" s="191"/>
      <c r="DP159" s="191"/>
      <c r="DQ159" s="191"/>
      <c r="DR159" s="191"/>
      <c r="DS159" s="191"/>
      <c r="DT159" s="191"/>
      <c r="DU159" s="191"/>
      <c r="DV159" s="191"/>
      <c r="DW159" s="191"/>
      <c r="DX159" s="191"/>
      <c r="DY159" s="191"/>
      <c r="DZ159" s="191"/>
      <c r="EA159" s="191"/>
      <c r="EB159" s="191"/>
      <c r="EC159" s="191"/>
      <c r="ED159" s="191"/>
      <c r="EE159" s="191"/>
      <c r="EF159" s="191"/>
    </row>
    <row r="160" spans="1:136" s="74" customFormat="1" ht="27" customHeight="1" x14ac:dyDescent="0.25">
      <c r="A160" s="439">
        <v>5</v>
      </c>
      <c r="B160" s="68"/>
      <c r="C160" s="68"/>
      <c r="D160" s="564" t="s">
        <v>69</v>
      </c>
      <c r="E160" s="564"/>
      <c r="F160" s="564"/>
      <c r="G160" s="565"/>
      <c r="H160" s="75">
        <f t="shared" si="613"/>
        <v>0</v>
      </c>
      <c r="I160" s="77">
        <f t="shared" si="614"/>
        <v>0</v>
      </c>
      <c r="J160" s="61">
        <f t="shared" si="614"/>
        <v>0</v>
      </c>
      <c r="K160" s="79">
        <f t="shared" si="620"/>
        <v>0</v>
      </c>
      <c r="L160" s="304">
        <f t="shared" si="620"/>
        <v>0</v>
      </c>
      <c r="M160" s="95">
        <f t="shared" si="620"/>
        <v>0</v>
      </c>
      <c r="N160" s="78">
        <f t="shared" si="620"/>
        <v>0</v>
      </c>
      <c r="O160" s="78">
        <f t="shared" si="620"/>
        <v>0</v>
      </c>
      <c r="P160" s="78">
        <f t="shared" si="620"/>
        <v>0</v>
      </c>
      <c r="Q160" s="78">
        <f t="shared" si="620"/>
        <v>0</v>
      </c>
      <c r="R160" s="78">
        <f t="shared" si="620"/>
        <v>0</v>
      </c>
      <c r="S160" s="79">
        <f t="shared" si="620"/>
        <v>0</v>
      </c>
      <c r="T160" s="239">
        <f t="shared" si="616"/>
        <v>0</v>
      </c>
      <c r="U160" s="77">
        <f t="shared" si="621"/>
        <v>0</v>
      </c>
      <c r="V160" s="61">
        <f t="shared" si="621"/>
        <v>0</v>
      </c>
      <c r="W160" s="79">
        <f t="shared" si="621"/>
        <v>0</v>
      </c>
      <c r="X160" s="304">
        <f t="shared" si="621"/>
        <v>0</v>
      </c>
      <c r="Y160" s="95">
        <f t="shared" si="621"/>
        <v>0</v>
      </c>
      <c r="Z160" s="78">
        <f t="shared" si="621"/>
        <v>0</v>
      </c>
      <c r="AA160" s="78">
        <f t="shared" si="621"/>
        <v>0</v>
      </c>
      <c r="AB160" s="78">
        <f t="shared" si="621"/>
        <v>0</v>
      </c>
      <c r="AC160" s="78">
        <f t="shared" si="621"/>
        <v>0</v>
      </c>
      <c r="AD160" s="78">
        <f t="shared" si="621"/>
        <v>0</v>
      </c>
      <c r="AE160" s="79">
        <f t="shared" si="621"/>
        <v>0</v>
      </c>
      <c r="AF160" s="264">
        <f t="shared" si="618"/>
        <v>0</v>
      </c>
      <c r="AG160" s="318">
        <f t="shared" si="622"/>
        <v>0</v>
      </c>
      <c r="AH160" s="265">
        <f t="shared" si="622"/>
        <v>0</v>
      </c>
      <c r="AI160" s="241">
        <f t="shared" si="622"/>
        <v>0</v>
      </c>
      <c r="AJ160" s="306">
        <f t="shared" si="622"/>
        <v>0</v>
      </c>
      <c r="AK160" s="242">
        <f t="shared" si="622"/>
        <v>0</v>
      </c>
      <c r="AL160" s="243">
        <f t="shared" si="622"/>
        <v>0</v>
      </c>
      <c r="AM160" s="243">
        <f t="shared" si="622"/>
        <v>0</v>
      </c>
      <c r="AN160" s="243">
        <f t="shared" si="622"/>
        <v>0</v>
      </c>
      <c r="AO160" s="243">
        <f>AO161</f>
        <v>0</v>
      </c>
      <c r="AP160" s="243">
        <f>AP161</f>
        <v>0</v>
      </c>
      <c r="AQ160" s="241">
        <f>AQ161</f>
        <v>0</v>
      </c>
      <c r="AR160" s="210"/>
      <c r="AS160" s="62"/>
      <c r="AT160" s="62"/>
      <c r="AU160" s="89"/>
      <c r="AV160" s="89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</row>
    <row r="161" spans="1:136" s="73" customFormat="1" ht="29.45" customHeight="1" x14ac:dyDescent="0.25">
      <c r="A161" s="562">
        <v>54</v>
      </c>
      <c r="B161" s="563"/>
      <c r="C161" s="60"/>
      <c r="D161" s="564" t="s">
        <v>67</v>
      </c>
      <c r="E161" s="564"/>
      <c r="F161" s="564"/>
      <c r="G161" s="565"/>
      <c r="H161" s="75">
        <f t="shared" si="613"/>
        <v>0</v>
      </c>
      <c r="I161" s="77">
        <f t="shared" ref="I161:S161" si="623">I162+I163</f>
        <v>0</v>
      </c>
      <c r="J161" s="61">
        <f t="shared" ref="J161" si="624">J162+J163</f>
        <v>0</v>
      </c>
      <c r="K161" s="79">
        <f t="shared" si="623"/>
        <v>0</v>
      </c>
      <c r="L161" s="304">
        <f t="shared" si="623"/>
        <v>0</v>
      </c>
      <c r="M161" s="95">
        <f t="shared" si="623"/>
        <v>0</v>
      </c>
      <c r="N161" s="78">
        <f t="shared" si="623"/>
        <v>0</v>
      </c>
      <c r="O161" s="78">
        <f t="shared" ref="O161" si="625">O162+O163</f>
        <v>0</v>
      </c>
      <c r="P161" s="78">
        <f t="shared" si="623"/>
        <v>0</v>
      </c>
      <c r="Q161" s="78">
        <f t="shared" si="623"/>
        <v>0</v>
      </c>
      <c r="R161" s="78">
        <f t="shared" si="623"/>
        <v>0</v>
      </c>
      <c r="S161" s="79">
        <f t="shared" si="623"/>
        <v>0</v>
      </c>
      <c r="T161" s="239">
        <f t="shared" si="616"/>
        <v>0</v>
      </c>
      <c r="U161" s="77">
        <f t="shared" ref="U161:AE161" si="626">U162+U163</f>
        <v>0</v>
      </c>
      <c r="V161" s="61">
        <f t="shared" ref="V161" si="627">V162+V163</f>
        <v>0</v>
      </c>
      <c r="W161" s="79">
        <f t="shared" si="626"/>
        <v>0</v>
      </c>
      <c r="X161" s="304">
        <f t="shared" si="626"/>
        <v>0</v>
      </c>
      <c r="Y161" s="95">
        <f t="shared" si="626"/>
        <v>0</v>
      </c>
      <c r="Z161" s="78">
        <f t="shared" si="626"/>
        <v>0</v>
      </c>
      <c r="AA161" s="78">
        <f t="shared" ref="AA161" si="628">AA162+AA163</f>
        <v>0</v>
      </c>
      <c r="AB161" s="78">
        <f t="shared" si="626"/>
        <v>0</v>
      </c>
      <c r="AC161" s="78">
        <f t="shared" si="626"/>
        <v>0</v>
      </c>
      <c r="AD161" s="78">
        <f t="shared" si="626"/>
        <v>0</v>
      </c>
      <c r="AE161" s="79">
        <f t="shared" si="626"/>
        <v>0</v>
      </c>
      <c r="AF161" s="264">
        <f t="shared" si="618"/>
        <v>0</v>
      </c>
      <c r="AG161" s="318">
        <f t="shared" ref="AG161:AQ161" si="629">AG162+AG163</f>
        <v>0</v>
      </c>
      <c r="AH161" s="265">
        <f t="shared" ref="AH161" si="630">AH162+AH163</f>
        <v>0</v>
      </c>
      <c r="AI161" s="241">
        <f t="shared" si="629"/>
        <v>0</v>
      </c>
      <c r="AJ161" s="306">
        <f t="shared" si="629"/>
        <v>0</v>
      </c>
      <c r="AK161" s="242">
        <f t="shared" si="629"/>
        <v>0</v>
      </c>
      <c r="AL161" s="243">
        <f t="shared" si="629"/>
        <v>0</v>
      </c>
      <c r="AM161" s="243">
        <f t="shared" ref="AM161" si="631">AM162+AM163</f>
        <v>0</v>
      </c>
      <c r="AN161" s="243">
        <f t="shared" si="629"/>
        <v>0</v>
      </c>
      <c r="AO161" s="243">
        <f t="shared" si="629"/>
        <v>0</v>
      </c>
      <c r="AP161" s="243">
        <f t="shared" si="629"/>
        <v>0</v>
      </c>
      <c r="AQ161" s="241">
        <f t="shared" si="629"/>
        <v>0</v>
      </c>
      <c r="AR161" s="211"/>
      <c r="AS161" s="62"/>
      <c r="AT161" s="62"/>
      <c r="AU161" s="89"/>
      <c r="AV161" s="89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192"/>
      <c r="CO161" s="192"/>
      <c r="CP161" s="192"/>
      <c r="CQ161" s="192"/>
      <c r="CR161" s="192"/>
      <c r="CS161" s="192"/>
      <c r="CT161" s="192"/>
      <c r="CU161" s="192"/>
      <c r="CV161" s="192"/>
      <c r="CW161" s="192"/>
      <c r="CX161" s="192"/>
      <c r="CY161" s="192"/>
      <c r="CZ161" s="192"/>
      <c r="DA161" s="192"/>
      <c r="DB161" s="192"/>
      <c r="DC161" s="192"/>
      <c r="DD161" s="192"/>
      <c r="DE161" s="192"/>
      <c r="DF161" s="192"/>
      <c r="DG161" s="192"/>
      <c r="DH161" s="192"/>
      <c r="DI161" s="192"/>
      <c r="DJ161" s="192"/>
      <c r="DK161" s="192"/>
      <c r="DL161" s="192"/>
      <c r="DM161" s="192"/>
      <c r="DN161" s="192"/>
      <c r="DO161" s="192"/>
      <c r="DP161" s="192"/>
      <c r="DQ161" s="192"/>
      <c r="DR161" s="192"/>
      <c r="DS161" s="192"/>
      <c r="DT161" s="192"/>
      <c r="DU161" s="192"/>
      <c r="DV161" s="192"/>
      <c r="DW161" s="192"/>
      <c r="DX161" s="192"/>
      <c r="DY161" s="192"/>
      <c r="DZ161" s="192"/>
      <c r="EA161" s="192"/>
      <c r="EB161" s="192"/>
      <c r="EC161" s="192"/>
      <c r="ED161" s="192"/>
      <c r="EE161" s="192"/>
      <c r="EF161" s="192"/>
    </row>
    <row r="162" spans="1:136" s="72" customFormat="1" ht="39.75" customHeight="1" x14ac:dyDescent="0.25">
      <c r="A162" s="222"/>
      <c r="B162" s="181"/>
      <c r="C162" s="181">
        <v>544</v>
      </c>
      <c r="D162" s="566" t="s">
        <v>68</v>
      </c>
      <c r="E162" s="566"/>
      <c r="F162" s="566"/>
      <c r="G162" s="567"/>
      <c r="H162" s="28">
        <f t="shared" si="613"/>
        <v>0</v>
      </c>
      <c r="I162" s="80"/>
      <c r="J162" s="94"/>
      <c r="K162" s="82"/>
      <c r="L162" s="305"/>
      <c r="M162" s="120"/>
      <c r="N162" s="81"/>
      <c r="O162" s="81"/>
      <c r="P162" s="81"/>
      <c r="Q162" s="81"/>
      <c r="R162" s="81"/>
      <c r="S162" s="82"/>
      <c r="T162" s="28">
        <f t="shared" si="616"/>
        <v>0</v>
      </c>
      <c r="U162" s="80"/>
      <c r="V162" s="94"/>
      <c r="W162" s="82"/>
      <c r="X162" s="305"/>
      <c r="Y162" s="120"/>
      <c r="Z162" s="81"/>
      <c r="AA162" s="81"/>
      <c r="AB162" s="81"/>
      <c r="AC162" s="81"/>
      <c r="AD162" s="81"/>
      <c r="AE162" s="82"/>
      <c r="AF162" s="109">
        <f t="shared" si="618"/>
        <v>0</v>
      </c>
      <c r="AG162" s="29">
        <f t="shared" ref="AG162" si="632">I162+U162</f>
        <v>0</v>
      </c>
      <c r="AH162" s="92">
        <f t="shared" ref="AH162:AH163" si="633">J162+V162</f>
        <v>0</v>
      </c>
      <c r="AI162" s="31">
        <f t="shared" ref="AI162:AI163" si="634">K162+W162</f>
        <v>0</v>
      </c>
      <c r="AJ162" s="329">
        <f t="shared" ref="AJ162:AJ163" si="635">L162+X162</f>
        <v>0</v>
      </c>
      <c r="AK162" s="292">
        <f t="shared" ref="AK162:AK163" si="636">M162+Y162</f>
        <v>0</v>
      </c>
      <c r="AL162" s="30">
        <f t="shared" ref="AL162:AL163" si="637">N162+Z162</f>
        <v>0</v>
      </c>
      <c r="AM162" s="30">
        <f t="shared" ref="AM162:AM163" si="638">O162+AA162</f>
        <v>0</v>
      </c>
      <c r="AN162" s="30">
        <f t="shared" ref="AN162:AN163" si="639">P162+AB162</f>
        <v>0</v>
      </c>
      <c r="AO162" s="30">
        <f t="shared" ref="AO162:AO163" si="640">Q162+AC162</f>
        <v>0</v>
      </c>
      <c r="AP162" s="30">
        <f t="shared" ref="AP162:AP163" si="641">R162+AD162</f>
        <v>0</v>
      </c>
      <c r="AQ162" s="31">
        <f t="shared" ref="AQ162:AQ163" si="642">S162+AE162</f>
        <v>0</v>
      </c>
      <c r="AR162" s="211"/>
      <c r="AS162" s="62"/>
      <c r="AT162" s="62"/>
      <c r="AU162" s="62"/>
      <c r="AV162" s="62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22"/>
      <c r="B163" s="181"/>
      <c r="C163" s="181">
        <v>545</v>
      </c>
      <c r="D163" s="566" t="s">
        <v>81</v>
      </c>
      <c r="E163" s="566"/>
      <c r="F163" s="566"/>
      <c r="G163" s="567"/>
      <c r="H163" s="28">
        <f t="shared" si="613"/>
        <v>0</v>
      </c>
      <c r="I163" s="80"/>
      <c r="J163" s="94"/>
      <c r="K163" s="82"/>
      <c r="L163" s="305"/>
      <c r="M163" s="120"/>
      <c r="N163" s="81"/>
      <c r="O163" s="81"/>
      <c r="P163" s="81"/>
      <c r="Q163" s="81"/>
      <c r="R163" s="81"/>
      <c r="S163" s="82"/>
      <c r="T163" s="28">
        <f t="shared" si="616"/>
        <v>0</v>
      </c>
      <c r="U163" s="80"/>
      <c r="V163" s="94"/>
      <c r="W163" s="82"/>
      <c r="X163" s="305"/>
      <c r="Y163" s="120"/>
      <c r="Z163" s="81"/>
      <c r="AA163" s="81"/>
      <c r="AB163" s="81"/>
      <c r="AC163" s="81"/>
      <c r="AD163" s="81"/>
      <c r="AE163" s="82"/>
      <c r="AF163" s="109">
        <f t="shared" si="618"/>
        <v>0</v>
      </c>
      <c r="AG163" s="29">
        <f>I163+U163</f>
        <v>0</v>
      </c>
      <c r="AH163" s="92">
        <f t="shared" si="633"/>
        <v>0</v>
      </c>
      <c r="AI163" s="31">
        <f t="shared" si="634"/>
        <v>0</v>
      </c>
      <c r="AJ163" s="329">
        <f t="shared" si="635"/>
        <v>0</v>
      </c>
      <c r="AK163" s="292">
        <f t="shared" si="636"/>
        <v>0</v>
      </c>
      <c r="AL163" s="30">
        <f t="shared" si="637"/>
        <v>0</v>
      </c>
      <c r="AM163" s="30">
        <f t="shared" si="638"/>
        <v>0</v>
      </c>
      <c r="AN163" s="30">
        <f t="shared" si="639"/>
        <v>0</v>
      </c>
      <c r="AO163" s="30">
        <f t="shared" si="640"/>
        <v>0</v>
      </c>
      <c r="AP163" s="30">
        <f t="shared" si="641"/>
        <v>0</v>
      </c>
      <c r="AQ163" s="31">
        <f t="shared" si="642"/>
        <v>0</v>
      </c>
      <c r="AR163" s="211"/>
      <c r="AS163" s="193"/>
      <c r="AT163" s="193"/>
      <c r="AU163" s="193"/>
      <c r="AV163" s="193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08"/>
      <c r="AS164" s="441"/>
      <c r="AT164" s="441"/>
      <c r="AU164" s="441"/>
      <c r="AV164" s="44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0"/>
      <c r="C165" s="220"/>
      <c r="D165" s="220"/>
      <c r="E165" s="88"/>
      <c r="F165" s="62"/>
      <c r="G165" s="249"/>
      <c r="H165" s="213"/>
      <c r="I165" s="266"/>
      <c r="J165" s="266"/>
      <c r="K165" s="266"/>
      <c r="L165" s="266"/>
      <c r="M165" s="92"/>
      <c r="N165" s="62"/>
      <c r="O165" s="62"/>
      <c r="P165" s="93"/>
      <c r="Q165" s="266"/>
      <c r="R165" s="266"/>
      <c r="S165" s="266"/>
      <c r="T165" s="213"/>
      <c r="U165" s="249"/>
      <c r="V165" s="249"/>
      <c r="W165" s="249"/>
      <c r="X165" s="249"/>
      <c r="Y165" s="92"/>
      <c r="Z165" s="62"/>
      <c r="AA165" s="62"/>
      <c r="AF165" s="489" t="s">
        <v>83</v>
      </c>
      <c r="AG165" s="633"/>
      <c r="AH165" s="634"/>
      <c r="AI165" s="635"/>
      <c r="AJ165" s="485"/>
      <c r="AK165" s="487"/>
      <c r="AL165" s="485"/>
      <c r="AM165" s="485"/>
      <c r="AN165" s="488" t="s">
        <v>84</v>
      </c>
      <c r="AO165" s="633"/>
      <c r="AP165" s="634"/>
      <c r="AQ165" s="635"/>
      <c r="AR165" s="200"/>
      <c r="AS165" s="216"/>
      <c r="AT165" s="216"/>
      <c r="AU165" s="186"/>
      <c r="AV165" s="186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21"/>
      <c r="E166" s="88"/>
      <c r="G166" s="249"/>
      <c r="H166" s="249"/>
      <c r="I166" s="637"/>
      <c r="J166" s="637"/>
      <c r="K166" s="637"/>
      <c r="L166" s="637"/>
      <c r="M166" s="92"/>
      <c r="P166" s="92"/>
      <c r="Q166" s="637"/>
      <c r="R166" s="637"/>
      <c r="S166" s="637"/>
      <c r="T166" s="249"/>
      <c r="U166" s="637"/>
      <c r="V166" s="637"/>
      <c r="W166" s="637"/>
      <c r="X166" s="637"/>
      <c r="Y166" s="92"/>
      <c r="AF166" s="490"/>
      <c r="AG166" s="636" t="s">
        <v>292</v>
      </c>
      <c r="AH166" s="636"/>
      <c r="AI166" s="636"/>
      <c r="AJ166" s="486"/>
      <c r="AK166" s="487"/>
      <c r="AL166" s="486"/>
      <c r="AM166" s="486"/>
      <c r="AN166" s="487"/>
      <c r="AO166" s="636" t="s">
        <v>293</v>
      </c>
      <c r="AP166" s="636"/>
      <c r="AQ166" s="636"/>
      <c r="AR166" s="185"/>
      <c r="AS166" s="198"/>
      <c r="AT166" s="198"/>
      <c r="AU166" s="441"/>
      <c r="AV166" s="44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25">
      <c r="A167" s="610" t="s">
        <v>64</v>
      </c>
      <c r="B167" s="610"/>
      <c r="C167" s="610"/>
      <c r="D167" s="597"/>
      <c r="E167" s="597"/>
      <c r="F167" s="597"/>
      <c r="G167" s="598"/>
      <c r="H167" s="15">
        <f>SUM(I167:S167)</f>
        <v>0</v>
      </c>
      <c r="I167" s="47">
        <f t="shared" ref="I167:AQ167" si="643">I168</f>
        <v>0</v>
      </c>
      <c r="J167" s="288">
        <f t="shared" si="643"/>
        <v>0</v>
      </c>
      <c r="K167" s="48">
        <f t="shared" si="643"/>
        <v>0</v>
      </c>
      <c r="L167" s="48">
        <f t="shared" si="643"/>
        <v>0</v>
      </c>
      <c r="M167" s="48">
        <f t="shared" si="643"/>
        <v>0</v>
      </c>
      <c r="N167" s="48">
        <f t="shared" si="643"/>
        <v>0</v>
      </c>
      <c r="O167" s="308">
        <f t="shared" si="643"/>
        <v>0</v>
      </c>
      <c r="P167" s="215"/>
      <c r="Q167" s="215"/>
      <c r="R167" s="215"/>
      <c r="S167" s="215"/>
      <c r="T167" s="15">
        <f>SUM(U167:AE167)</f>
        <v>0</v>
      </c>
      <c r="U167" s="47"/>
      <c r="V167" s="288"/>
      <c r="W167" s="217"/>
      <c r="X167" s="217"/>
      <c r="Y167" s="217"/>
      <c r="Z167" s="217"/>
      <c r="AA167" s="217"/>
      <c r="AB167" s="217"/>
      <c r="AC167" s="217"/>
      <c r="AD167" s="217"/>
      <c r="AE167" s="218"/>
      <c r="AF167" s="479">
        <f>SUM(AG167:AQ167)</f>
        <v>0</v>
      </c>
      <c r="AG167" s="219"/>
      <c r="AH167" s="294"/>
      <c r="AI167" s="217">
        <f t="shared" si="643"/>
        <v>0</v>
      </c>
      <c r="AJ167" s="217">
        <f t="shared" si="643"/>
        <v>0</v>
      </c>
      <c r="AK167" s="217">
        <f t="shared" si="643"/>
        <v>0</v>
      </c>
      <c r="AL167" s="217">
        <f t="shared" si="643"/>
        <v>0</v>
      </c>
      <c r="AM167" s="217">
        <f t="shared" si="643"/>
        <v>0</v>
      </c>
      <c r="AN167" s="217">
        <f t="shared" si="643"/>
        <v>0</v>
      </c>
      <c r="AO167" s="217">
        <f t="shared" si="643"/>
        <v>0</v>
      </c>
      <c r="AP167" s="217">
        <f t="shared" si="643"/>
        <v>0</v>
      </c>
      <c r="AQ167" s="218">
        <f t="shared" si="643"/>
        <v>0</v>
      </c>
      <c r="AR167" s="185"/>
      <c r="AS167" s="198"/>
      <c r="AT167" s="198"/>
      <c r="AU167" s="441"/>
      <c r="AV167" s="441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</row>
    <row r="168" spans="1:136" s="18" customFormat="1" ht="28.5" hidden="1" customHeight="1" x14ac:dyDescent="0.3">
      <c r="A168" s="603" t="s">
        <v>65</v>
      </c>
      <c r="B168" s="603"/>
      <c r="C168" s="603"/>
      <c r="D168" s="604"/>
      <c r="E168" s="604"/>
      <c r="F168" s="604"/>
      <c r="G168" s="605"/>
      <c r="H168" s="17">
        <f t="shared" ref="H168:H184" si="644">SUM(I168:S168)</f>
        <v>0</v>
      </c>
      <c r="I168" s="49">
        <f>I169+I181</f>
        <v>0</v>
      </c>
      <c r="J168" s="289">
        <f>J169+J181</f>
        <v>0</v>
      </c>
      <c r="K168" s="50">
        <f t="shared" ref="K168:N168" si="645">K169+K181</f>
        <v>0</v>
      </c>
      <c r="L168" s="50">
        <f t="shared" si="645"/>
        <v>0</v>
      </c>
      <c r="M168" s="50">
        <f t="shared" si="645"/>
        <v>0</v>
      </c>
      <c r="N168" s="50">
        <f t="shared" si="645"/>
        <v>0</v>
      </c>
      <c r="O168" s="309">
        <f t="shared" ref="O168" si="646">O169+O181</f>
        <v>0</v>
      </c>
      <c r="P168" s="215"/>
      <c r="Q168" s="215"/>
      <c r="R168" s="215"/>
      <c r="S168" s="215"/>
      <c r="T168" s="17">
        <f t="shared" ref="T168:T184" si="647">SUM(U168:AE168)</f>
        <v>0</v>
      </c>
      <c r="U168" s="49"/>
      <c r="V168" s="289"/>
      <c r="W168" s="50"/>
      <c r="X168" s="50"/>
      <c r="Y168" s="50"/>
      <c r="Z168" s="50"/>
      <c r="AA168" s="50"/>
      <c r="AB168" s="50"/>
      <c r="AC168" s="50"/>
      <c r="AD168" s="50"/>
      <c r="AE168" s="51"/>
      <c r="AF168" s="480">
        <f t="shared" ref="AF168:AF184" si="648">SUM(AG168:AQ168)</f>
        <v>0</v>
      </c>
      <c r="AG168" s="49"/>
      <c r="AH168" s="289"/>
      <c r="AI168" s="50">
        <f t="shared" ref="AI168:AQ168" si="649">AI169+AI181</f>
        <v>0</v>
      </c>
      <c r="AJ168" s="50">
        <f t="shared" si="649"/>
        <v>0</v>
      </c>
      <c r="AK168" s="50">
        <f t="shared" si="649"/>
        <v>0</v>
      </c>
      <c r="AL168" s="50">
        <f t="shared" si="649"/>
        <v>0</v>
      </c>
      <c r="AM168" s="50">
        <f t="shared" ref="AM168" si="650">AM169+AM181</f>
        <v>0</v>
      </c>
      <c r="AN168" s="50">
        <f t="shared" si="649"/>
        <v>0</v>
      </c>
      <c r="AO168" s="50">
        <f t="shared" si="649"/>
        <v>0</v>
      </c>
      <c r="AP168" s="50">
        <f t="shared" si="649"/>
        <v>0</v>
      </c>
      <c r="AQ168" s="51">
        <f t="shared" si="649"/>
        <v>0</v>
      </c>
      <c r="AR168" s="185"/>
      <c r="AS168" s="126"/>
      <c r="AT168" s="126"/>
      <c r="AU168" s="126"/>
      <c r="AV168" s="126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  <c r="BZ168" s="202"/>
      <c r="CA168" s="202"/>
      <c r="CB168" s="202"/>
      <c r="CC168" s="202"/>
      <c r="CD168" s="202"/>
      <c r="CE168" s="202"/>
      <c r="CF168" s="202"/>
      <c r="CG168" s="202"/>
      <c r="CH168" s="202"/>
      <c r="CI168" s="202"/>
      <c r="CJ168" s="202"/>
      <c r="CK168" s="202"/>
      <c r="CL168" s="202"/>
      <c r="CM168" s="202"/>
      <c r="CN168" s="202"/>
      <c r="CO168" s="202"/>
      <c r="CP168" s="202"/>
      <c r="CQ168" s="202"/>
      <c r="CR168" s="202"/>
      <c r="CS168" s="202"/>
      <c r="CT168" s="202"/>
      <c r="CU168" s="202"/>
      <c r="CV168" s="202"/>
      <c r="CW168" s="202"/>
      <c r="CX168" s="202"/>
      <c r="CY168" s="202"/>
      <c r="CZ168" s="202"/>
      <c r="DA168" s="202"/>
      <c r="DB168" s="202"/>
      <c r="DC168" s="202"/>
      <c r="DD168" s="202"/>
      <c r="DE168" s="202"/>
      <c r="DF168" s="202"/>
      <c r="DG168" s="202"/>
      <c r="DH168" s="202"/>
      <c r="DI168" s="202"/>
      <c r="DJ168" s="202"/>
      <c r="DK168" s="202"/>
      <c r="DL168" s="202"/>
      <c r="DM168" s="202"/>
      <c r="DN168" s="202"/>
      <c r="DO168" s="202"/>
      <c r="DP168" s="202"/>
      <c r="DQ168" s="202"/>
      <c r="DR168" s="202"/>
      <c r="DS168" s="202"/>
      <c r="DT168" s="202"/>
      <c r="DU168" s="202"/>
      <c r="DV168" s="202"/>
      <c r="DW168" s="202"/>
      <c r="DX168" s="202"/>
      <c r="DY168" s="202"/>
      <c r="DZ168" s="202"/>
      <c r="EA168" s="202"/>
      <c r="EB168" s="202"/>
      <c r="EC168" s="202"/>
      <c r="ED168" s="202"/>
      <c r="EE168" s="202"/>
      <c r="EF168" s="202"/>
    </row>
    <row r="169" spans="1:136" s="18" customFormat="1" ht="15.75" hidden="1" customHeight="1" x14ac:dyDescent="0.3">
      <c r="A169" s="111">
        <v>3</v>
      </c>
      <c r="C169" s="37"/>
      <c r="D169" s="606" t="s">
        <v>16</v>
      </c>
      <c r="E169" s="606"/>
      <c r="F169" s="606"/>
      <c r="G169" s="607"/>
      <c r="H169" s="19">
        <f t="shared" si="644"/>
        <v>0</v>
      </c>
      <c r="I169" s="52">
        <f>I170+I174+I179</f>
        <v>0</v>
      </c>
      <c r="J169" s="290">
        <f>J170+J174+J179</f>
        <v>0</v>
      </c>
      <c r="K169" s="53">
        <f t="shared" ref="K169:N169" si="651">K170+K174+K179</f>
        <v>0</v>
      </c>
      <c r="L169" s="53">
        <f t="shared" si="651"/>
        <v>0</v>
      </c>
      <c r="M169" s="53">
        <f t="shared" si="651"/>
        <v>0</v>
      </c>
      <c r="N169" s="53">
        <f t="shared" si="651"/>
        <v>0</v>
      </c>
      <c r="O169" s="310">
        <f t="shared" ref="O169" si="652">O170+O174+O179</f>
        <v>0</v>
      </c>
      <c r="P169" s="215"/>
      <c r="Q169" s="215"/>
      <c r="R169" s="215"/>
      <c r="S169" s="215"/>
      <c r="T169" s="19">
        <f t="shared" si="647"/>
        <v>0</v>
      </c>
      <c r="U169" s="52"/>
      <c r="V169" s="290"/>
      <c r="W169" s="53"/>
      <c r="X169" s="53"/>
      <c r="Y169" s="53"/>
      <c r="Z169" s="53"/>
      <c r="AA169" s="53"/>
      <c r="AB169" s="53"/>
      <c r="AC169" s="53"/>
      <c r="AD169" s="53"/>
      <c r="AE169" s="54"/>
      <c r="AF169" s="481">
        <f t="shared" si="648"/>
        <v>0</v>
      </c>
      <c r="AG169" s="52"/>
      <c r="AH169" s="290"/>
      <c r="AI169" s="53">
        <f t="shared" ref="AI169:AQ169" si="653">AI170+AI174+AI179</f>
        <v>0</v>
      </c>
      <c r="AJ169" s="53">
        <f t="shared" si="653"/>
        <v>0</v>
      </c>
      <c r="AK169" s="53">
        <f t="shared" si="653"/>
        <v>0</v>
      </c>
      <c r="AL169" s="53">
        <f t="shared" si="653"/>
        <v>0</v>
      </c>
      <c r="AM169" s="53">
        <f t="shared" ref="AM169" si="654">AM170+AM174+AM179</f>
        <v>0</v>
      </c>
      <c r="AN169" s="53">
        <f t="shared" si="653"/>
        <v>0</v>
      </c>
      <c r="AO169" s="53">
        <f t="shared" si="653"/>
        <v>0</v>
      </c>
      <c r="AP169" s="53">
        <f t="shared" si="653"/>
        <v>0</v>
      </c>
      <c r="AQ169" s="54">
        <f t="shared" si="653"/>
        <v>0</v>
      </c>
      <c r="AR169" s="185"/>
      <c r="AS169" s="108"/>
      <c r="AT169" s="108"/>
      <c r="AU169" s="108"/>
      <c r="AV169" s="108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  <c r="BZ169" s="202"/>
      <c r="CA169" s="202"/>
      <c r="CB169" s="202"/>
      <c r="CC169" s="202"/>
      <c r="CD169" s="202"/>
      <c r="CE169" s="202"/>
      <c r="CF169" s="202"/>
      <c r="CG169" s="202"/>
      <c r="CH169" s="202"/>
      <c r="CI169" s="202"/>
      <c r="CJ169" s="202"/>
      <c r="CK169" s="202"/>
      <c r="CL169" s="202"/>
      <c r="CM169" s="202"/>
      <c r="CN169" s="202"/>
      <c r="CO169" s="202"/>
      <c r="CP169" s="202"/>
      <c r="CQ169" s="202"/>
      <c r="CR169" s="202"/>
      <c r="CS169" s="202"/>
      <c r="CT169" s="202"/>
      <c r="CU169" s="202"/>
      <c r="CV169" s="202"/>
      <c r="CW169" s="202"/>
      <c r="CX169" s="202"/>
      <c r="CY169" s="202"/>
      <c r="CZ169" s="202"/>
      <c r="DA169" s="202"/>
      <c r="DB169" s="202"/>
      <c r="DC169" s="202"/>
      <c r="DD169" s="202"/>
      <c r="DE169" s="202"/>
      <c r="DF169" s="202"/>
      <c r="DG169" s="202"/>
      <c r="DH169" s="202"/>
      <c r="DI169" s="202"/>
      <c r="DJ169" s="202"/>
      <c r="DK169" s="202"/>
      <c r="DL169" s="202"/>
      <c r="DM169" s="202"/>
      <c r="DN169" s="202"/>
      <c r="DO169" s="202"/>
      <c r="DP169" s="202"/>
      <c r="DQ169" s="202"/>
      <c r="DR169" s="202"/>
      <c r="DS169" s="202"/>
      <c r="DT169" s="202"/>
      <c r="DU169" s="202"/>
      <c r="DV169" s="202"/>
      <c r="DW169" s="202"/>
      <c r="DX169" s="202"/>
      <c r="DY169" s="202"/>
      <c r="DZ169" s="202"/>
      <c r="EA169" s="202"/>
      <c r="EB169" s="202"/>
      <c r="EC169" s="202"/>
      <c r="ED169" s="202"/>
      <c r="EE169" s="202"/>
      <c r="EF169" s="202"/>
    </row>
    <row r="170" spans="1:136" s="21" customFormat="1" ht="15.75" hidden="1" customHeight="1" x14ac:dyDescent="0.3">
      <c r="A170" s="608">
        <v>31</v>
      </c>
      <c r="B170" s="608"/>
      <c r="C170" s="35"/>
      <c r="D170" s="609" t="s">
        <v>0</v>
      </c>
      <c r="E170" s="609"/>
      <c r="F170" s="609"/>
      <c r="G170" s="607"/>
      <c r="H170" s="19">
        <f t="shared" si="644"/>
        <v>0</v>
      </c>
      <c r="I170" s="52">
        <f>SUM(I171:I173)</f>
        <v>0</v>
      </c>
      <c r="J170" s="290">
        <f>SUM(J171:J173)</f>
        <v>0</v>
      </c>
      <c r="K170" s="53">
        <f t="shared" ref="K170:N170" si="655">SUM(K171:K173)</f>
        <v>0</v>
      </c>
      <c r="L170" s="53">
        <f t="shared" si="655"/>
        <v>0</v>
      </c>
      <c r="M170" s="53">
        <f t="shared" si="655"/>
        <v>0</v>
      </c>
      <c r="N170" s="53">
        <f t="shared" si="655"/>
        <v>0</v>
      </c>
      <c r="O170" s="310">
        <f t="shared" ref="O170" si="656">SUM(O171:O173)</f>
        <v>0</v>
      </c>
      <c r="P170" s="215"/>
      <c r="Q170" s="215"/>
      <c r="R170" s="215"/>
      <c r="S170" s="215"/>
      <c r="T170" s="19">
        <f t="shared" si="647"/>
        <v>0</v>
      </c>
      <c r="U170" s="52"/>
      <c r="V170" s="290"/>
      <c r="W170" s="53"/>
      <c r="X170" s="53"/>
      <c r="Y170" s="53"/>
      <c r="Z170" s="53"/>
      <c r="AA170" s="53"/>
      <c r="AB170" s="53"/>
      <c r="AC170" s="53"/>
      <c r="AD170" s="53"/>
      <c r="AE170" s="54"/>
      <c r="AF170" s="481">
        <f t="shared" si="648"/>
        <v>0</v>
      </c>
      <c r="AG170" s="52"/>
      <c r="AH170" s="290"/>
      <c r="AI170" s="53">
        <f t="shared" ref="AI170:AQ170" si="657">SUM(AI171:AI173)</f>
        <v>0</v>
      </c>
      <c r="AJ170" s="53">
        <f t="shared" si="657"/>
        <v>0</v>
      </c>
      <c r="AK170" s="53">
        <f t="shared" si="657"/>
        <v>0</v>
      </c>
      <c r="AL170" s="53">
        <f t="shared" si="657"/>
        <v>0</v>
      </c>
      <c r="AM170" s="53">
        <f t="shared" ref="AM170" si="658">SUM(AM171:AM173)</f>
        <v>0</v>
      </c>
      <c r="AN170" s="53">
        <f t="shared" si="657"/>
        <v>0</v>
      </c>
      <c r="AO170" s="53">
        <f t="shared" si="657"/>
        <v>0</v>
      </c>
      <c r="AP170" s="53">
        <f t="shared" si="657"/>
        <v>0</v>
      </c>
      <c r="AQ170" s="54">
        <f t="shared" si="657"/>
        <v>0</v>
      </c>
      <c r="AR170" s="185"/>
      <c r="AS170" s="108"/>
      <c r="AT170" s="108"/>
      <c r="AU170" s="108"/>
      <c r="AV170" s="108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  <c r="DL170" s="203"/>
      <c r="DM170" s="203"/>
      <c r="DN170" s="203"/>
      <c r="DO170" s="203"/>
      <c r="DP170" s="203"/>
      <c r="DQ170" s="203"/>
      <c r="DR170" s="203"/>
      <c r="DS170" s="203"/>
      <c r="DT170" s="203"/>
      <c r="DU170" s="203"/>
      <c r="DV170" s="203"/>
      <c r="DW170" s="203"/>
      <c r="DX170" s="203"/>
      <c r="DY170" s="203"/>
      <c r="DZ170" s="203"/>
      <c r="EA170" s="203"/>
      <c r="EB170" s="203"/>
      <c r="EC170" s="203"/>
      <c r="ED170" s="203"/>
      <c r="EE170" s="203"/>
      <c r="EF170" s="203"/>
    </row>
    <row r="171" spans="1:136" s="24" customFormat="1" ht="15.75" hidden="1" customHeight="1" x14ac:dyDescent="0.3">
      <c r="A171" s="591">
        <v>311</v>
      </c>
      <c r="B171" s="591"/>
      <c r="C171" s="591"/>
      <c r="D171" s="592" t="s">
        <v>1</v>
      </c>
      <c r="E171" s="592"/>
      <c r="F171" s="592"/>
      <c r="G171" s="593"/>
      <c r="H171" s="22">
        <f t="shared" si="644"/>
        <v>0</v>
      </c>
      <c r="I171" s="55"/>
      <c r="J171" s="291"/>
      <c r="K171" s="56"/>
      <c r="L171" s="56"/>
      <c r="M171" s="56"/>
      <c r="N171" s="56"/>
      <c r="O171" s="311"/>
      <c r="P171" s="215"/>
      <c r="Q171" s="215"/>
      <c r="R171" s="215"/>
      <c r="S171" s="215"/>
      <c r="T171" s="23">
        <f t="shared" si="647"/>
        <v>0</v>
      </c>
      <c r="U171" s="55"/>
      <c r="V171" s="291"/>
      <c r="W171" s="56"/>
      <c r="X171" s="56"/>
      <c r="Y171" s="56"/>
      <c r="Z171" s="56"/>
      <c r="AA171" s="56"/>
      <c r="AB171" s="56"/>
      <c r="AC171" s="56"/>
      <c r="AD171" s="56"/>
      <c r="AE171" s="57"/>
      <c r="AF171" s="482">
        <f t="shared" si="648"/>
        <v>0</v>
      </c>
      <c r="AG171" s="55"/>
      <c r="AH171" s="291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5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99"/>
      <c r="BQ171" s="199"/>
      <c r="BR171" s="199"/>
      <c r="BS171" s="199"/>
      <c r="BT171" s="199"/>
      <c r="BU171" s="199"/>
      <c r="BV171" s="199"/>
      <c r="BW171" s="199"/>
      <c r="BX171" s="199"/>
      <c r="BY171" s="199"/>
      <c r="BZ171" s="199"/>
      <c r="CA171" s="199"/>
      <c r="CB171" s="199"/>
      <c r="CC171" s="199"/>
      <c r="CD171" s="199"/>
      <c r="CE171" s="199"/>
      <c r="CF171" s="199"/>
      <c r="CG171" s="199"/>
      <c r="CH171" s="199"/>
      <c r="CI171" s="199"/>
      <c r="CJ171" s="199"/>
      <c r="CK171" s="199"/>
      <c r="CL171" s="199"/>
      <c r="CM171" s="199"/>
      <c r="CN171" s="199"/>
      <c r="CO171" s="199"/>
      <c r="CP171" s="199"/>
      <c r="CQ171" s="199"/>
      <c r="CR171" s="199"/>
      <c r="CS171" s="199"/>
      <c r="CT171" s="199"/>
      <c r="CU171" s="199"/>
      <c r="CV171" s="199"/>
      <c r="CW171" s="199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</row>
    <row r="172" spans="1:136" s="24" customFormat="1" ht="15.75" hidden="1" customHeight="1" x14ac:dyDescent="0.3">
      <c r="A172" s="591">
        <v>312</v>
      </c>
      <c r="B172" s="591"/>
      <c r="C172" s="591"/>
      <c r="D172" s="592" t="s">
        <v>2</v>
      </c>
      <c r="E172" s="592"/>
      <c r="F172" s="592"/>
      <c r="G172" s="593"/>
      <c r="H172" s="22">
        <f t="shared" si="644"/>
        <v>0</v>
      </c>
      <c r="I172" s="55"/>
      <c r="J172" s="291"/>
      <c r="K172" s="56"/>
      <c r="L172" s="56"/>
      <c r="M172" s="56"/>
      <c r="N172" s="56"/>
      <c r="O172" s="311"/>
      <c r="P172" s="215"/>
      <c r="Q172" s="215"/>
      <c r="R172" s="215"/>
      <c r="S172" s="215"/>
      <c r="T172" s="23">
        <f t="shared" si="647"/>
        <v>0</v>
      </c>
      <c r="U172" s="55"/>
      <c r="V172" s="291"/>
      <c r="W172" s="56"/>
      <c r="X172" s="56"/>
      <c r="Y172" s="56"/>
      <c r="Z172" s="56"/>
      <c r="AA172" s="56"/>
      <c r="AB172" s="56"/>
      <c r="AC172" s="56"/>
      <c r="AD172" s="56"/>
      <c r="AE172" s="57"/>
      <c r="AF172" s="482">
        <f t="shared" si="648"/>
        <v>0</v>
      </c>
      <c r="AG172" s="55"/>
      <c r="AH172" s="291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5"/>
      <c r="AS172" s="126"/>
      <c r="AT172" s="126"/>
      <c r="AU172" s="126"/>
      <c r="AV172" s="126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199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199"/>
      <c r="DO172" s="199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199"/>
      <c r="EF172" s="199"/>
    </row>
    <row r="173" spans="1:136" s="24" customFormat="1" ht="15.75" hidden="1" customHeight="1" x14ac:dyDescent="0.3">
      <c r="A173" s="591">
        <v>313</v>
      </c>
      <c r="B173" s="591"/>
      <c r="C173" s="591"/>
      <c r="D173" s="592" t="s">
        <v>3</v>
      </c>
      <c r="E173" s="592"/>
      <c r="F173" s="592"/>
      <c r="G173" s="593"/>
      <c r="H173" s="22">
        <f t="shared" si="644"/>
        <v>0</v>
      </c>
      <c r="I173" s="55"/>
      <c r="J173" s="291"/>
      <c r="K173" s="56"/>
      <c r="L173" s="56"/>
      <c r="M173" s="56"/>
      <c r="N173" s="56"/>
      <c r="O173" s="311"/>
      <c r="P173" s="215"/>
      <c r="Q173" s="215"/>
      <c r="R173" s="215"/>
      <c r="S173" s="215"/>
      <c r="T173" s="23">
        <f t="shared" si="647"/>
        <v>0</v>
      </c>
      <c r="U173" s="55"/>
      <c r="V173" s="291"/>
      <c r="W173" s="56"/>
      <c r="X173" s="56"/>
      <c r="Y173" s="56"/>
      <c r="Z173" s="56"/>
      <c r="AA173" s="56"/>
      <c r="AB173" s="56"/>
      <c r="AC173" s="56"/>
      <c r="AD173" s="56"/>
      <c r="AE173" s="57"/>
      <c r="AF173" s="482">
        <f t="shared" si="648"/>
        <v>0</v>
      </c>
      <c r="AG173" s="55"/>
      <c r="AH173" s="291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5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199"/>
      <c r="CX173" s="199"/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199"/>
      <c r="DL173" s="199"/>
      <c r="DM173" s="199"/>
      <c r="DN173" s="199"/>
      <c r="DO173" s="199"/>
      <c r="DP173" s="199"/>
      <c r="DQ173" s="199"/>
      <c r="DR173" s="199"/>
      <c r="DS173" s="199"/>
      <c r="DT173" s="199"/>
      <c r="DU173" s="199"/>
      <c r="DV173" s="199"/>
      <c r="DW173" s="199"/>
      <c r="DX173" s="199"/>
      <c r="DY173" s="199"/>
      <c r="DZ173" s="199"/>
      <c r="EA173" s="199"/>
      <c r="EB173" s="199"/>
      <c r="EC173" s="199"/>
      <c r="ED173" s="199"/>
      <c r="EE173" s="199"/>
      <c r="EF173" s="199"/>
    </row>
    <row r="174" spans="1:136" s="21" customFormat="1" ht="15.75" hidden="1" customHeight="1" x14ac:dyDescent="0.3">
      <c r="A174" s="608">
        <v>32</v>
      </c>
      <c r="B174" s="608"/>
      <c r="C174" s="35"/>
      <c r="D174" s="609" t="s">
        <v>4</v>
      </c>
      <c r="E174" s="609"/>
      <c r="F174" s="609"/>
      <c r="G174" s="607"/>
      <c r="H174" s="19">
        <f t="shared" si="644"/>
        <v>0</v>
      </c>
      <c r="I174" s="52">
        <f>SUM(I175:I178)</f>
        <v>0</v>
      </c>
      <c r="J174" s="290">
        <f>SUM(J175:J178)</f>
        <v>0</v>
      </c>
      <c r="K174" s="53">
        <f t="shared" ref="K174:N174" si="659">SUM(K175:K178)</f>
        <v>0</v>
      </c>
      <c r="L174" s="53">
        <f t="shared" si="659"/>
        <v>0</v>
      </c>
      <c r="M174" s="53">
        <f t="shared" si="659"/>
        <v>0</v>
      </c>
      <c r="N174" s="53">
        <f t="shared" si="659"/>
        <v>0</v>
      </c>
      <c r="O174" s="310">
        <f t="shared" ref="O174" si="660">SUM(O175:O178)</f>
        <v>0</v>
      </c>
      <c r="P174" s="215"/>
      <c r="Q174" s="215"/>
      <c r="R174" s="215"/>
      <c r="S174" s="215"/>
      <c r="T174" s="19">
        <f t="shared" si="647"/>
        <v>0</v>
      </c>
      <c r="U174" s="52"/>
      <c r="V174" s="290"/>
      <c r="W174" s="53"/>
      <c r="X174" s="53"/>
      <c r="Y174" s="53"/>
      <c r="Z174" s="53"/>
      <c r="AA174" s="53"/>
      <c r="AB174" s="53"/>
      <c r="AC174" s="53"/>
      <c r="AD174" s="53"/>
      <c r="AE174" s="54"/>
      <c r="AF174" s="481">
        <f t="shared" si="648"/>
        <v>0</v>
      </c>
      <c r="AG174" s="52"/>
      <c r="AH174" s="290"/>
      <c r="AI174" s="53">
        <f t="shared" ref="AI174:AQ174" si="661">SUM(AI175:AI178)</f>
        <v>0</v>
      </c>
      <c r="AJ174" s="53">
        <f t="shared" si="661"/>
        <v>0</v>
      </c>
      <c r="AK174" s="53">
        <f t="shared" si="661"/>
        <v>0</v>
      </c>
      <c r="AL174" s="53">
        <f t="shared" si="661"/>
        <v>0</v>
      </c>
      <c r="AM174" s="53">
        <f t="shared" ref="AM174" si="662">SUM(AM175:AM178)</f>
        <v>0</v>
      </c>
      <c r="AN174" s="53">
        <f t="shared" si="661"/>
        <v>0</v>
      </c>
      <c r="AO174" s="53">
        <f t="shared" si="661"/>
        <v>0</v>
      </c>
      <c r="AP174" s="53">
        <f t="shared" si="661"/>
        <v>0</v>
      </c>
      <c r="AQ174" s="54">
        <f t="shared" si="661"/>
        <v>0</v>
      </c>
      <c r="AR174" s="185"/>
      <c r="AS174" s="108"/>
      <c r="AT174" s="108"/>
      <c r="AU174" s="108"/>
      <c r="AV174" s="108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  <c r="DL174" s="203"/>
      <c r="DM174" s="203"/>
      <c r="DN174" s="203"/>
      <c r="DO174" s="203"/>
      <c r="DP174" s="203"/>
      <c r="DQ174" s="203"/>
      <c r="DR174" s="203"/>
      <c r="DS174" s="203"/>
      <c r="DT174" s="203"/>
      <c r="DU174" s="203"/>
      <c r="DV174" s="203"/>
      <c r="DW174" s="203"/>
      <c r="DX174" s="203"/>
      <c r="DY174" s="203"/>
      <c r="DZ174" s="203"/>
      <c r="EA174" s="203"/>
      <c r="EB174" s="203"/>
      <c r="EC174" s="203"/>
      <c r="ED174" s="203"/>
      <c r="EE174" s="203"/>
      <c r="EF174" s="203"/>
    </row>
    <row r="175" spans="1:136" s="24" customFormat="1" ht="15.75" hidden="1" customHeight="1" x14ac:dyDescent="0.3">
      <c r="A175" s="591">
        <v>321</v>
      </c>
      <c r="B175" s="591"/>
      <c r="C175" s="591"/>
      <c r="D175" s="592" t="s">
        <v>5</v>
      </c>
      <c r="E175" s="592"/>
      <c r="F175" s="592"/>
      <c r="G175" s="593"/>
      <c r="H175" s="22">
        <f t="shared" si="644"/>
        <v>0</v>
      </c>
      <c r="I175" s="55"/>
      <c r="J175" s="291"/>
      <c r="K175" s="56"/>
      <c r="L175" s="56"/>
      <c r="M175" s="56"/>
      <c r="N175" s="56"/>
      <c r="O175" s="311"/>
      <c r="P175" s="215"/>
      <c r="Q175" s="215"/>
      <c r="R175" s="215"/>
      <c r="S175" s="215"/>
      <c r="T175" s="23">
        <f t="shared" si="647"/>
        <v>0</v>
      </c>
      <c r="U175" s="55"/>
      <c r="V175" s="291"/>
      <c r="W175" s="56"/>
      <c r="X175" s="56"/>
      <c r="Y175" s="56"/>
      <c r="Z175" s="56"/>
      <c r="AA175" s="56"/>
      <c r="AB175" s="56"/>
      <c r="AC175" s="56"/>
      <c r="AD175" s="56"/>
      <c r="AE175" s="57"/>
      <c r="AF175" s="482">
        <f t="shared" si="648"/>
        <v>0</v>
      </c>
      <c r="AG175" s="55"/>
      <c r="AH175" s="291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5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199"/>
      <c r="DL175" s="199"/>
      <c r="DM175" s="199"/>
      <c r="DN175" s="199"/>
      <c r="DO175" s="199"/>
      <c r="DP175" s="199"/>
      <c r="DQ175" s="199"/>
      <c r="DR175" s="199"/>
      <c r="DS175" s="199"/>
      <c r="DT175" s="199"/>
      <c r="DU175" s="199"/>
      <c r="DV175" s="199"/>
      <c r="DW175" s="199"/>
      <c r="DX175" s="199"/>
      <c r="DY175" s="199"/>
      <c r="DZ175" s="199"/>
      <c r="EA175" s="199"/>
      <c r="EB175" s="199"/>
      <c r="EC175" s="199"/>
      <c r="ED175" s="199"/>
      <c r="EE175" s="199"/>
      <c r="EF175" s="199"/>
    </row>
    <row r="176" spans="1:136" s="24" customFormat="1" ht="15.75" hidden="1" customHeight="1" x14ac:dyDescent="0.3">
      <c r="A176" s="591">
        <v>322</v>
      </c>
      <c r="B176" s="591"/>
      <c r="C176" s="591"/>
      <c r="D176" s="592" t="s">
        <v>6</v>
      </c>
      <c r="E176" s="592"/>
      <c r="F176" s="592"/>
      <c r="G176" s="593"/>
      <c r="H176" s="22">
        <f t="shared" si="644"/>
        <v>0</v>
      </c>
      <c r="I176" s="55"/>
      <c r="J176" s="291"/>
      <c r="K176" s="56"/>
      <c r="L176" s="56"/>
      <c r="M176" s="56"/>
      <c r="N176" s="56"/>
      <c r="O176" s="311"/>
      <c r="P176" s="215"/>
      <c r="Q176" s="215"/>
      <c r="R176" s="215"/>
      <c r="S176" s="215"/>
      <c r="T176" s="23">
        <f t="shared" si="647"/>
        <v>0</v>
      </c>
      <c r="U176" s="55"/>
      <c r="V176" s="291"/>
      <c r="W176" s="56"/>
      <c r="X176" s="56"/>
      <c r="Y176" s="56"/>
      <c r="Z176" s="56"/>
      <c r="AA176" s="56"/>
      <c r="AB176" s="56"/>
      <c r="AC176" s="56"/>
      <c r="AD176" s="56"/>
      <c r="AE176" s="57"/>
      <c r="AF176" s="482">
        <f t="shared" si="648"/>
        <v>0</v>
      </c>
      <c r="AG176" s="55"/>
      <c r="AH176" s="291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5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199"/>
      <c r="DO176" s="199"/>
      <c r="DP176" s="199"/>
      <c r="DQ176" s="199"/>
      <c r="DR176" s="199"/>
      <c r="DS176" s="199"/>
      <c r="DT176" s="199"/>
      <c r="DU176" s="199"/>
      <c r="DV176" s="199"/>
      <c r="DW176" s="199"/>
      <c r="DX176" s="199"/>
      <c r="DY176" s="199"/>
      <c r="DZ176" s="199"/>
      <c r="EA176" s="199"/>
      <c r="EB176" s="199"/>
      <c r="EC176" s="199"/>
      <c r="ED176" s="199"/>
      <c r="EE176" s="199"/>
      <c r="EF176" s="199"/>
    </row>
    <row r="177" spans="1:136" s="24" customFormat="1" ht="15.75" hidden="1" customHeight="1" x14ac:dyDescent="0.3">
      <c r="A177" s="591">
        <v>323</v>
      </c>
      <c r="B177" s="591"/>
      <c r="C177" s="591"/>
      <c r="D177" s="592" t="s">
        <v>7</v>
      </c>
      <c r="E177" s="592"/>
      <c r="F177" s="592"/>
      <c r="G177" s="593"/>
      <c r="H177" s="22">
        <f t="shared" si="644"/>
        <v>0</v>
      </c>
      <c r="I177" s="55"/>
      <c r="J177" s="291"/>
      <c r="K177" s="56"/>
      <c r="L177" s="56"/>
      <c r="M177" s="56"/>
      <c r="N177" s="56"/>
      <c r="O177" s="311"/>
      <c r="P177" s="215"/>
      <c r="Q177" s="215"/>
      <c r="R177" s="215"/>
      <c r="S177" s="215"/>
      <c r="T177" s="23">
        <f t="shared" si="647"/>
        <v>0</v>
      </c>
      <c r="U177" s="55"/>
      <c r="V177" s="291"/>
      <c r="W177" s="56"/>
      <c r="X177" s="56"/>
      <c r="Y177" s="56"/>
      <c r="Z177" s="56"/>
      <c r="AA177" s="56"/>
      <c r="AB177" s="56"/>
      <c r="AC177" s="56"/>
      <c r="AD177" s="56"/>
      <c r="AE177" s="57"/>
      <c r="AF177" s="482">
        <f t="shared" si="648"/>
        <v>0</v>
      </c>
      <c r="AG177" s="55"/>
      <c r="AH177" s="291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5"/>
      <c r="AS177" s="126"/>
      <c r="AT177" s="126"/>
      <c r="AU177" s="126"/>
      <c r="AV177" s="126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99"/>
      <c r="BQ177" s="199"/>
      <c r="BR177" s="199"/>
      <c r="BS177" s="199"/>
      <c r="BT177" s="199"/>
      <c r="BU177" s="199"/>
      <c r="BV177" s="199"/>
      <c r="BW177" s="199"/>
      <c r="BX177" s="199"/>
      <c r="BY177" s="199"/>
      <c r="BZ177" s="199"/>
      <c r="CA177" s="199"/>
      <c r="CB177" s="199"/>
      <c r="CC177" s="199"/>
      <c r="CD177" s="199"/>
      <c r="CE177" s="199"/>
      <c r="CF177" s="199"/>
      <c r="CG177" s="199"/>
      <c r="CH177" s="199"/>
      <c r="CI177" s="199"/>
      <c r="CJ177" s="199"/>
      <c r="CK177" s="199"/>
      <c r="CL177" s="199"/>
      <c r="CM177" s="199"/>
      <c r="CN177" s="199"/>
      <c r="CO177" s="199"/>
      <c r="CP177" s="199"/>
      <c r="CQ177" s="199"/>
      <c r="CR177" s="199"/>
      <c r="CS177" s="199"/>
      <c r="CT177" s="199"/>
      <c r="CU177" s="199"/>
      <c r="CV177" s="199"/>
      <c r="CW177" s="199"/>
      <c r="CX177" s="199"/>
      <c r="CY177" s="199"/>
      <c r="CZ177" s="199"/>
      <c r="DA177" s="199"/>
      <c r="DB177" s="199"/>
      <c r="DC177" s="199"/>
      <c r="DD177" s="199"/>
      <c r="DE177" s="199"/>
      <c r="DF177" s="199"/>
      <c r="DG177" s="199"/>
      <c r="DH177" s="199"/>
      <c r="DI177" s="199"/>
      <c r="DJ177" s="199"/>
      <c r="DK177" s="199"/>
      <c r="DL177" s="199"/>
      <c r="DM177" s="199"/>
      <c r="DN177" s="199"/>
      <c r="DO177" s="199"/>
      <c r="DP177" s="199"/>
      <c r="DQ177" s="199"/>
      <c r="DR177" s="199"/>
      <c r="DS177" s="199"/>
      <c r="DT177" s="199"/>
      <c r="DU177" s="199"/>
      <c r="DV177" s="199"/>
      <c r="DW177" s="199"/>
      <c r="DX177" s="199"/>
      <c r="DY177" s="199"/>
      <c r="DZ177" s="199"/>
      <c r="EA177" s="199"/>
      <c r="EB177" s="199"/>
      <c r="EC177" s="199"/>
      <c r="ED177" s="199"/>
      <c r="EE177" s="199"/>
      <c r="EF177" s="199"/>
    </row>
    <row r="178" spans="1:136" s="24" customFormat="1" ht="15.75" hidden="1" customHeight="1" x14ac:dyDescent="0.3">
      <c r="A178" s="591">
        <v>329</v>
      </c>
      <c r="B178" s="591"/>
      <c r="C178" s="591"/>
      <c r="D178" s="592" t="s">
        <v>8</v>
      </c>
      <c r="E178" s="592"/>
      <c r="F178" s="592"/>
      <c r="G178" s="593"/>
      <c r="H178" s="22">
        <f t="shared" si="644"/>
        <v>0</v>
      </c>
      <c r="I178" s="55"/>
      <c r="J178" s="291"/>
      <c r="K178" s="56"/>
      <c r="L178" s="56"/>
      <c r="M178" s="56"/>
      <c r="N178" s="56"/>
      <c r="O178" s="311"/>
      <c r="P178" s="215"/>
      <c r="Q178" s="215"/>
      <c r="R178" s="215"/>
      <c r="S178" s="215"/>
      <c r="T178" s="23">
        <f t="shared" si="647"/>
        <v>0</v>
      </c>
      <c r="U178" s="55"/>
      <c r="V178" s="291"/>
      <c r="W178" s="56"/>
      <c r="X178" s="56"/>
      <c r="Y178" s="56"/>
      <c r="Z178" s="56"/>
      <c r="AA178" s="56"/>
      <c r="AB178" s="56"/>
      <c r="AC178" s="56"/>
      <c r="AD178" s="56"/>
      <c r="AE178" s="57"/>
      <c r="AF178" s="482">
        <f t="shared" si="648"/>
        <v>0</v>
      </c>
      <c r="AG178" s="55"/>
      <c r="AH178" s="291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5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99"/>
      <c r="BQ178" s="199"/>
      <c r="BR178" s="199"/>
      <c r="BS178" s="199"/>
      <c r="BT178" s="199"/>
      <c r="BU178" s="199"/>
      <c r="BV178" s="199"/>
      <c r="BW178" s="199"/>
      <c r="BX178" s="199"/>
      <c r="BY178" s="199"/>
      <c r="BZ178" s="199"/>
      <c r="CA178" s="199"/>
      <c r="CB178" s="199"/>
      <c r="CC178" s="199"/>
      <c r="CD178" s="199"/>
      <c r="CE178" s="199"/>
      <c r="CF178" s="199"/>
      <c r="CG178" s="199"/>
      <c r="CH178" s="199"/>
      <c r="CI178" s="199"/>
      <c r="CJ178" s="199"/>
      <c r="CK178" s="199"/>
      <c r="CL178" s="199"/>
      <c r="CM178" s="199"/>
      <c r="CN178" s="199"/>
      <c r="CO178" s="199"/>
      <c r="CP178" s="199"/>
      <c r="CQ178" s="199"/>
      <c r="CR178" s="199"/>
      <c r="CS178" s="199"/>
      <c r="CT178" s="199"/>
      <c r="CU178" s="199"/>
      <c r="CV178" s="199"/>
      <c r="CW178" s="199"/>
      <c r="CX178" s="199"/>
      <c r="CY178" s="199"/>
      <c r="CZ178" s="199"/>
      <c r="DA178" s="199"/>
      <c r="DB178" s="199"/>
      <c r="DC178" s="199"/>
      <c r="DD178" s="199"/>
      <c r="DE178" s="199"/>
      <c r="DF178" s="199"/>
      <c r="DG178" s="199"/>
      <c r="DH178" s="199"/>
      <c r="DI178" s="199"/>
      <c r="DJ178" s="199"/>
      <c r="DK178" s="199"/>
      <c r="DL178" s="199"/>
      <c r="DM178" s="199"/>
      <c r="DN178" s="199"/>
      <c r="DO178" s="199"/>
      <c r="DP178" s="199"/>
      <c r="DQ178" s="199"/>
      <c r="DR178" s="199"/>
      <c r="DS178" s="199"/>
      <c r="DT178" s="199"/>
      <c r="DU178" s="199"/>
      <c r="DV178" s="199"/>
      <c r="DW178" s="199"/>
      <c r="DX178" s="199"/>
      <c r="DY178" s="199"/>
      <c r="DZ178" s="199"/>
      <c r="EA178" s="199"/>
      <c r="EB178" s="199"/>
      <c r="EC178" s="199"/>
      <c r="ED178" s="199"/>
      <c r="EE178" s="199"/>
      <c r="EF178" s="199"/>
    </row>
    <row r="179" spans="1:136" s="21" customFormat="1" ht="15.75" hidden="1" customHeight="1" x14ac:dyDescent="0.3">
      <c r="A179" s="608">
        <v>34</v>
      </c>
      <c r="B179" s="608"/>
      <c r="C179" s="35"/>
      <c r="D179" s="609" t="s">
        <v>9</v>
      </c>
      <c r="E179" s="609"/>
      <c r="F179" s="609"/>
      <c r="G179" s="607"/>
      <c r="H179" s="19">
        <f t="shared" si="644"/>
        <v>0</v>
      </c>
      <c r="I179" s="52">
        <f>I180</f>
        <v>0</v>
      </c>
      <c r="J179" s="290">
        <f>J180</f>
        <v>0</v>
      </c>
      <c r="K179" s="53">
        <f t="shared" ref="K179:AQ179" si="663">K180</f>
        <v>0</v>
      </c>
      <c r="L179" s="53">
        <f t="shared" si="663"/>
        <v>0</v>
      </c>
      <c r="M179" s="53">
        <f t="shared" si="663"/>
        <v>0</v>
      </c>
      <c r="N179" s="53">
        <f t="shared" si="663"/>
        <v>0</v>
      </c>
      <c r="O179" s="310">
        <f t="shared" si="663"/>
        <v>0</v>
      </c>
      <c r="P179" s="215"/>
      <c r="Q179" s="215"/>
      <c r="R179" s="215"/>
      <c r="S179" s="215"/>
      <c r="T179" s="19">
        <f t="shared" si="647"/>
        <v>0</v>
      </c>
      <c r="U179" s="52"/>
      <c r="V179" s="290"/>
      <c r="W179" s="53"/>
      <c r="X179" s="53"/>
      <c r="Y179" s="53"/>
      <c r="Z179" s="53"/>
      <c r="AA179" s="53"/>
      <c r="AB179" s="53"/>
      <c r="AC179" s="53"/>
      <c r="AD179" s="53"/>
      <c r="AE179" s="54"/>
      <c r="AF179" s="481">
        <f t="shared" si="648"/>
        <v>0</v>
      </c>
      <c r="AG179" s="52"/>
      <c r="AH179" s="290"/>
      <c r="AI179" s="53">
        <f t="shared" si="663"/>
        <v>0</v>
      </c>
      <c r="AJ179" s="53">
        <f t="shared" si="663"/>
        <v>0</v>
      </c>
      <c r="AK179" s="53">
        <f t="shared" si="663"/>
        <v>0</v>
      </c>
      <c r="AL179" s="53">
        <f t="shared" si="663"/>
        <v>0</v>
      </c>
      <c r="AM179" s="53">
        <f t="shared" si="663"/>
        <v>0</v>
      </c>
      <c r="AN179" s="53">
        <f t="shared" si="663"/>
        <v>0</v>
      </c>
      <c r="AO179" s="53">
        <f t="shared" si="663"/>
        <v>0</v>
      </c>
      <c r="AP179" s="53">
        <f t="shared" si="663"/>
        <v>0</v>
      </c>
      <c r="AQ179" s="54">
        <f t="shared" si="663"/>
        <v>0</v>
      </c>
      <c r="AR179" s="185"/>
      <c r="AS179" s="198"/>
      <c r="AT179" s="198"/>
      <c r="AU179" s="441"/>
      <c r="AV179" s="441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  <c r="DL179" s="203"/>
      <c r="DM179" s="203"/>
      <c r="DN179" s="203"/>
      <c r="DO179" s="203"/>
      <c r="DP179" s="203"/>
      <c r="DQ179" s="203"/>
      <c r="DR179" s="203"/>
      <c r="DS179" s="203"/>
      <c r="DT179" s="203"/>
      <c r="DU179" s="203"/>
      <c r="DV179" s="203"/>
      <c r="DW179" s="203"/>
      <c r="DX179" s="203"/>
      <c r="DY179" s="203"/>
      <c r="DZ179" s="203"/>
      <c r="EA179" s="203"/>
      <c r="EB179" s="203"/>
      <c r="EC179" s="203"/>
      <c r="ED179" s="203"/>
      <c r="EE179" s="203"/>
      <c r="EF179" s="203"/>
    </row>
    <row r="180" spans="1:136" s="24" customFormat="1" ht="15.75" hidden="1" customHeight="1" x14ac:dyDescent="0.3">
      <c r="A180" s="591">
        <v>343</v>
      </c>
      <c r="B180" s="591"/>
      <c r="C180" s="591"/>
      <c r="D180" s="592" t="s">
        <v>10</v>
      </c>
      <c r="E180" s="592"/>
      <c r="F180" s="592"/>
      <c r="G180" s="593"/>
      <c r="H180" s="22">
        <f t="shared" si="644"/>
        <v>0</v>
      </c>
      <c r="I180" s="55"/>
      <c r="J180" s="291"/>
      <c r="K180" s="56"/>
      <c r="L180" s="56"/>
      <c r="M180" s="56"/>
      <c r="N180" s="56"/>
      <c r="O180" s="311"/>
      <c r="P180" s="215"/>
      <c r="Q180" s="215"/>
      <c r="R180" s="215"/>
      <c r="S180" s="215"/>
      <c r="T180" s="23">
        <f t="shared" si="647"/>
        <v>0</v>
      </c>
      <c r="U180" s="55"/>
      <c r="V180" s="291"/>
      <c r="W180" s="56"/>
      <c r="X180" s="56"/>
      <c r="Y180" s="56"/>
      <c r="Z180" s="56"/>
      <c r="AA180" s="56"/>
      <c r="AB180" s="56"/>
      <c r="AC180" s="56"/>
      <c r="AD180" s="56"/>
      <c r="AE180" s="57"/>
      <c r="AF180" s="482">
        <f t="shared" si="648"/>
        <v>0</v>
      </c>
      <c r="AG180" s="55"/>
      <c r="AH180" s="291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5"/>
      <c r="AS180" s="126"/>
      <c r="AT180" s="126"/>
      <c r="AU180" s="126"/>
      <c r="AV180" s="126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99"/>
      <c r="BQ180" s="199"/>
      <c r="BR180" s="199"/>
      <c r="BS180" s="199"/>
      <c r="BT180" s="199"/>
      <c r="BU180" s="199"/>
      <c r="BV180" s="199"/>
      <c r="BW180" s="199"/>
      <c r="BX180" s="199"/>
      <c r="BY180" s="199"/>
      <c r="BZ180" s="199"/>
      <c r="CA180" s="199"/>
      <c r="CB180" s="199"/>
      <c r="CC180" s="199"/>
      <c r="CD180" s="199"/>
      <c r="CE180" s="199"/>
      <c r="CF180" s="199"/>
      <c r="CG180" s="199"/>
      <c r="CH180" s="199"/>
      <c r="CI180" s="199"/>
      <c r="CJ180" s="199"/>
      <c r="CK180" s="199"/>
      <c r="CL180" s="199"/>
      <c r="CM180" s="199"/>
      <c r="CN180" s="199"/>
      <c r="CO180" s="199"/>
      <c r="CP180" s="199"/>
      <c r="CQ180" s="199"/>
      <c r="CR180" s="199"/>
      <c r="CS180" s="199"/>
      <c r="CT180" s="199"/>
      <c r="CU180" s="199"/>
      <c r="CV180" s="199"/>
      <c r="CW180" s="199"/>
      <c r="CX180" s="199"/>
      <c r="CY180" s="199"/>
      <c r="CZ180" s="199"/>
      <c r="DA180" s="199"/>
      <c r="DB180" s="199"/>
      <c r="DC180" s="199"/>
      <c r="DD180" s="199"/>
      <c r="DE180" s="199"/>
      <c r="DF180" s="199"/>
      <c r="DG180" s="199"/>
      <c r="DH180" s="199"/>
      <c r="DI180" s="199"/>
      <c r="DJ180" s="199"/>
      <c r="DK180" s="199"/>
      <c r="DL180" s="199"/>
      <c r="DM180" s="199"/>
      <c r="DN180" s="199"/>
      <c r="DO180" s="199"/>
      <c r="DP180" s="199"/>
      <c r="DQ180" s="199"/>
      <c r="DR180" s="199"/>
      <c r="DS180" s="199"/>
      <c r="DT180" s="199"/>
      <c r="DU180" s="199"/>
      <c r="DV180" s="199"/>
      <c r="DW180" s="199"/>
      <c r="DX180" s="199"/>
      <c r="DY180" s="199"/>
      <c r="DZ180" s="199"/>
      <c r="EA180" s="199"/>
      <c r="EB180" s="199"/>
      <c r="EC180" s="199"/>
      <c r="ED180" s="199"/>
      <c r="EE180" s="199"/>
      <c r="EF180" s="199"/>
    </row>
    <row r="181" spans="1:136" s="18" customFormat="1" ht="15.75" hidden="1" customHeight="1" x14ac:dyDescent="0.3">
      <c r="A181" s="44">
        <v>4</v>
      </c>
      <c r="B181" s="38"/>
      <c r="C181" s="38"/>
      <c r="D181" s="606" t="s">
        <v>17</v>
      </c>
      <c r="E181" s="606"/>
      <c r="F181" s="606"/>
      <c r="G181" s="607"/>
      <c r="H181" s="19">
        <f t="shared" si="644"/>
        <v>0</v>
      </c>
      <c r="I181" s="52">
        <f>I182</f>
        <v>0</v>
      </c>
      <c r="J181" s="290">
        <f>J182</f>
        <v>0</v>
      </c>
      <c r="K181" s="53">
        <f t="shared" ref="K181:AQ181" si="664">K182</f>
        <v>0</v>
      </c>
      <c r="L181" s="53">
        <f t="shared" si="664"/>
        <v>0</v>
      </c>
      <c r="M181" s="53">
        <f t="shared" si="664"/>
        <v>0</v>
      </c>
      <c r="N181" s="53">
        <f t="shared" si="664"/>
        <v>0</v>
      </c>
      <c r="O181" s="310">
        <f t="shared" si="664"/>
        <v>0</v>
      </c>
      <c r="P181" s="215"/>
      <c r="Q181" s="215"/>
      <c r="R181" s="215"/>
      <c r="S181" s="215"/>
      <c r="T181" s="19">
        <f t="shared" si="647"/>
        <v>0</v>
      </c>
      <c r="U181" s="52"/>
      <c r="V181" s="290"/>
      <c r="W181" s="53"/>
      <c r="X181" s="53"/>
      <c r="Y181" s="53"/>
      <c r="Z181" s="53"/>
      <c r="AA181" s="53"/>
      <c r="AB181" s="53"/>
      <c r="AC181" s="53"/>
      <c r="AD181" s="53"/>
      <c r="AE181" s="54"/>
      <c r="AF181" s="481">
        <f t="shared" si="648"/>
        <v>0</v>
      </c>
      <c r="AG181" s="52"/>
      <c r="AH181" s="290"/>
      <c r="AI181" s="53">
        <f t="shared" si="664"/>
        <v>0</v>
      </c>
      <c r="AJ181" s="53">
        <f t="shared" si="664"/>
        <v>0</v>
      </c>
      <c r="AK181" s="53">
        <f t="shared" si="664"/>
        <v>0</v>
      </c>
      <c r="AL181" s="53">
        <f t="shared" si="664"/>
        <v>0</v>
      </c>
      <c r="AM181" s="53">
        <f t="shared" si="664"/>
        <v>0</v>
      </c>
      <c r="AN181" s="53">
        <f t="shared" si="664"/>
        <v>0</v>
      </c>
      <c r="AO181" s="53">
        <f t="shared" si="664"/>
        <v>0</v>
      </c>
      <c r="AP181" s="53">
        <f>AP182</f>
        <v>0</v>
      </c>
      <c r="AQ181" s="54">
        <f t="shared" si="664"/>
        <v>0</v>
      </c>
      <c r="AR181" s="185"/>
      <c r="AS181" s="108"/>
      <c r="AT181" s="108"/>
      <c r="AU181" s="108"/>
      <c r="AV181" s="108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2"/>
      <c r="DE181" s="202"/>
      <c r="DF181" s="202"/>
      <c r="DG181" s="202"/>
      <c r="DH181" s="202"/>
      <c r="DI181" s="202"/>
      <c r="DJ181" s="202"/>
      <c r="DK181" s="202"/>
      <c r="DL181" s="202"/>
      <c r="DM181" s="202"/>
      <c r="DN181" s="202"/>
      <c r="DO181" s="202"/>
      <c r="DP181" s="202"/>
      <c r="DQ181" s="202"/>
      <c r="DR181" s="202"/>
      <c r="DS181" s="202"/>
      <c r="DT181" s="202"/>
      <c r="DU181" s="202"/>
      <c r="DV181" s="202"/>
      <c r="DW181" s="202"/>
      <c r="DX181" s="202"/>
      <c r="DY181" s="202"/>
      <c r="DZ181" s="202"/>
      <c r="EA181" s="202"/>
      <c r="EB181" s="202"/>
      <c r="EC181" s="202"/>
      <c r="ED181" s="202"/>
      <c r="EE181" s="202"/>
      <c r="EF181" s="202"/>
    </row>
    <row r="182" spans="1:136" s="21" customFormat="1" ht="24.75" hidden="1" customHeight="1" x14ac:dyDescent="0.3">
      <c r="A182" s="608">
        <v>42</v>
      </c>
      <c r="B182" s="608"/>
      <c r="C182" s="44"/>
      <c r="D182" s="609" t="s">
        <v>45</v>
      </c>
      <c r="E182" s="609"/>
      <c r="F182" s="609"/>
      <c r="G182" s="607"/>
      <c r="H182" s="19">
        <f t="shared" si="644"/>
        <v>0</v>
      </c>
      <c r="I182" s="52">
        <f>SUM(I183:I184)</f>
        <v>0</v>
      </c>
      <c r="J182" s="290">
        <f>SUM(J183:J184)</f>
        <v>0</v>
      </c>
      <c r="K182" s="53">
        <f t="shared" ref="K182:N182" si="665">SUM(K183:K184)</f>
        <v>0</v>
      </c>
      <c r="L182" s="53">
        <f t="shared" si="665"/>
        <v>0</v>
      </c>
      <c r="M182" s="53">
        <f t="shared" si="665"/>
        <v>0</v>
      </c>
      <c r="N182" s="53">
        <f t="shared" si="665"/>
        <v>0</v>
      </c>
      <c r="O182" s="310">
        <f t="shared" ref="O182" si="666">SUM(O183:O184)</f>
        <v>0</v>
      </c>
      <c r="P182" s="215"/>
      <c r="Q182" s="215"/>
      <c r="R182" s="215"/>
      <c r="S182" s="215"/>
      <c r="T182" s="19">
        <f t="shared" si="647"/>
        <v>0</v>
      </c>
      <c r="U182" s="52"/>
      <c r="V182" s="290"/>
      <c r="W182" s="53"/>
      <c r="X182" s="53"/>
      <c r="Y182" s="53"/>
      <c r="Z182" s="53"/>
      <c r="AA182" s="53"/>
      <c r="AB182" s="53"/>
      <c r="AC182" s="53"/>
      <c r="AD182" s="53"/>
      <c r="AE182" s="54"/>
      <c r="AF182" s="481">
        <f t="shared" si="648"/>
        <v>0</v>
      </c>
      <c r="AG182" s="52"/>
      <c r="AH182" s="290"/>
      <c r="AI182" s="53">
        <f t="shared" ref="AI182:AQ182" si="667">SUM(AI183:AI184)</f>
        <v>0</v>
      </c>
      <c r="AJ182" s="53">
        <f t="shared" si="667"/>
        <v>0</v>
      </c>
      <c r="AK182" s="53">
        <f t="shared" si="667"/>
        <v>0</v>
      </c>
      <c r="AL182" s="53">
        <f t="shared" si="667"/>
        <v>0</v>
      </c>
      <c r="AM182" s="53">
        <f t="shared" ref="AM182" si="668">SUM(AM183:AM184)</f>
        <v>0</v>
      </c>
      <c r="AN182" s="53">
        <f t="shared" si="667"/>
        <v>0</v>
      </c>
      <c r="AO182" s="53">
        <f t="shared" si="667"/>
        <v>0</v>
      </c>
      <c r="AP182" s="53">
        <f t="shared" si="667"/>
        <v>0</v>
      </c>
      <c r="AQ182" s="54">
        <f t="shared" si="667"/>
        <v>0</v>
      </c>
      <c r="AR182" s="185"/>
      <c r="AS182" s="108"/>
      <c r="AT182" s="108"/>
      <c r="AU182" s="108"/>
      <c r="AV182" s="108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  <c r="DL182" s="203"/>
      <c r="DM182" s="203"/>
      <c r="DN182" s="203"/>
      <c r="DO182" s="203"/>
      <c r="DP182" s="203"/>
      <c r="DQ182" s="203"/>
      <c r="DR182" s="203"/>
      <c r="DS182" s="203"/>
      <c r="DT182" s="203"/>
      <c r="DU182" s="203"/>
      <c r="DV182" s="203"/>
      <c r="DW182" s="203"/>
      <c r="DX182" s="203"/>
      <c r="DY182" s="203"/>
      <c r="DZ182" s="203"/>
      <c r="EA182" s="203"/>
      <c r="EB182" s="203"/>
      <c r="EC182" s="203"/>
      <c r="ED182" s="203"/>
      <c r="EE182" s="203"/>
      <c r="EF182" s="203"/>
    </row>
    <row r="183" spans="1:136" s="24" customFormat="1" ht="15.75" hidden="1" customHeight="1" x14ac:dyDescent="0.3">
      <c r="A183" s="591">
        <v>422</v>
      </c>
      <c r="B183" s="591"/>
      <c r="C183" s="591"/>
      <c r="D183" s="592" t="s">
        <v>11</v>
      </c>
      <c r="E183" s="592"/>
      <c r="F183" s="592"/>
      <c r="G183" s="592"/>
      <c r="H183" s="22">
        <f t="shared" si="644"/>
        <v>0</v>
      </c>
      <c r="I183" s="55"/>
      <c r="J183" s="291"/>
      <c r="K183" s="56"/>
      <c r="L183" s="56"/>
      <c r="M183" s="56"/>
      <c r="N183" s="56"/>
      <c r="O183" s="311"/>
      <c r="P183" s="215"/>
      <c r="Q183" s="215"/>
      <c r="R183" s="215"/>
      <c r="S183" s="215"/>
      <c r="T183" s="23">
        <f t="shared" si="647"/>
        <v>0</v>
      </c>
      <c r="U183" s="55"/>
      <c r="V183" s="291"/>
      <c r="W183" s="56"/>
      <c r="X183" s="56"/>
      <c r="Y183" s="56"/>
      <c r="Z183" s="56"/>
      <c r="AA183" s="56"/>
      <c r="AB183" s="56"/>
      <c r="AC183" s="56"/>
      <c r="AD183" s="56"/>
      <c r="AE183" s="57"/>
      <c r="AF183" s="482">
        <f t="shared" si="648"/>
        <v>0</v>
      </c>
      <c r="AG183" s="55"/>
      <c r="AH183" s="291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5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199"/>
      <c r="CI183" s="199"/>
      <c r="CJ183" s="199"/>
      <c r="CK183" s="199"/>
      <c r="CL183" s="199"/>
      <c r="CM183" s="199"/>
      <c r="CN183" s="199"/>
      <c r="CO183" s="199"/>
      <c r="CP183" s="199"/>
      <c r="CQ183" s="199"/>
      <c r="CR183" s="199"/>
      <c r="CS183" s="199"/>
      <c r="CT183" s="199"/>
      <c r="CU183" s="199"/>
      <c r="CV183" s="199"/>
      <c r="CW183" s="199"/>
      <c r="CX183" s="199"/>
      <c r="CY183" s="199"/>
      <c r="CZ183" s="199"/>
      <c r="DA183" s="199"/>
      <c r="DB183" s="199"/>
      <c r="DC183" s="199"/>
      <c r="DD183" s="199"/>
      <c r="DE183" s="199"/>
      <c r="DF183" s="199"/>
      <c r="DG183" s="199"/>
      <c r="DH183" s="199"/>
      <c r="DI183" s="199"/>
      <c r="DJ183" s="199"/>
      <c r="DK183" s="199"/>
      <c r="DL183" s="199"/>
      <c r="DM183" s="199"/>
      <c r="DN183" s="199"/>
      <c r="DO183" s="199"/>
      <c r="DP183" s="199"/>
      <c r="DQ183" s="199"/>
      <c r="DR183" s="199"/>
      <c r="DS183" s="199"/>
      <c r="DT183" s="199"/>
      <c r="DU183" s="199"/>
      <c r="DV183" s="199"/>
      <c r="DW183" s="199"/>
      <c r="DX183" s="199"/>
      <c r="DY183" s="199"/>
      <c r="DZ183" s="199"/>
      <c r="EA183" s="199"/>
      <c r="EB183" s="199"/>
      <c r="EC183" s="199"/>
      <c r="ED183" s="199"/>
      <c r="EE183" s="199"/>
      <c r="EF183" s="199"/>
    </row>
    <row r="184" spans="1:136" s="24" customFormat="1" ht="29.25" hidden="1" customHeight="1" x14ac:dyDescent="0.3">
      <c r="A184" s="591">
        <v>424</v>
      </c>
      <c r="B184" s="591"/>
      <c r="C184" s="591"/>
      <c r="D184" s="592" t="s">
        <v>46</v>
      </c>
      <c r="E184" s="592"/>
      <c r="F184" s="592"/>
      <c r="G184" s="592"/>
      <c r="H184" s="22">
        <f t="shared" si="644"/>
        <v>0</v>
      </c>
      <c r="I184" s="55"/>
      <c r="J184" s="291"/>
      <c r="K184" s="56"/>
      <c r="L184" s="56"/>
      <c r="M184" s="56"/>
      <c r="N184" s="56"/>
      <c r="O184" s="311"/>
      <c r="P184" s="215"/>
      <c r="Q184" s="215"/>
      <c r="R184" s="215"/>
      <c r="S184" s="215"/>
      <c r="T184" s="23">
        <f t="shared" si="647"/>
        <v>0</v>
      </c>
      <c r="U184" s="55"/>
      <c r="V184" s="291"/>
      <c r="W184" s="56"/>
      <c r="X184" s="56"/>
      <c r="Y184" s="56"/>
      <c r="Z184" s="56"/>
      <c r="AA184" s="56"/>
      <c r="AB184" s="56"/>
      <c r="AC184" s="56"/>
      <c r="AD184" s="56"/>
      <c r="AE184" s="57"/>
      <c r="AF184" s="482">
        <f t="shared" si="648"/>
        <v>0</v>
      </c>
      <c r="AG184" s="55"/>
      <c r="AH184" s="291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5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99"/>
      <c r="BQ184" s="199"/>
      <c r="BR184" s="199"/>
      <c r="BS184" s="199"/>
      <c r="BT184" s="199"/>
      <c r="BU184" s="199"/>
      <c r="BV184" s="199"/>
      <c r="BW184" s="199"/>
      <c r="BX184" s="199"/>
      <c r="BY184" s="199"/>
      <c r="BZ184" s="199"/>
      <c r="CA184" s="199"/>
      <c r="CB184" s="199"/>
      <c r="CC184" s="199"/>
      <c r="CD184" s="199"/>
      <c r="CE184" s="199"/>
      <c r="CF184" s="199"/>
      <c r="CG184" s="199"/>
      <c r="CH184" s="199"/>
      <c r="CI184" s="199"/>
      <c r="CJ184" s="199"/>
      <c r="CK184" s="199"/>
      <c r="CL184" s="199"/>
      <c r="CM184" s="199"/>
      <c r="CN184" s="199"/>
      <c r="CO184" s="199"/>
      <c r="CP184" s="199"/>
      <c r="CQ184" s="199"/>
      <c r="CR184" s="199"/>
      <c r="CS184" s="199"/>
      <c r="CT184" s="199"/>
      <c r="CU184" s="199"/>
      <c r="CV184" s="199"/>
      <c r="CW184" s="199"/>
      <c r="CX184" s="199"/>
      <c r="CY184" s="199"/>
      <c r="CZ184" s="199"/>
      <c r="DA184" s="199"/>
      <c r="DB184" s="199"/>
      <c r="DC184" s="199"/>
      <c r="DD184" s="199"/>
      <c r="DE184" s="199"/>
      <c r="DF184" s="199"/>
      <c r="DG184" s="199"/>
      <c r="DH184" s="199"/>
      <c r="DI184" s="199"/>
      <c r="DJ184" s="199"/>
      <c r="DK184" s="199"/>
      <c r="DL184" s="199"/>
      <c r="DM184" s="199"/>
      <c r="DN184" s="199"/>
      <c r="DO184" s="199"/>
      <c r="DP184" s="199"/>
      <c r="DQ184" s="199"/>
      <c r="DR184" s="199"/>
      <c r="DS184" s="199"/>
      <c r="DT184" s="199"/>
      <c r="DU184" s="199"/>
      <c r="DV184" s="199"/>
      <c r="DW184" s="199"/>
      <c r="DX184" s="199"/>
      <c r="DY184" s="199"/>
      <c r="DZ184" s="199"/>
      <c r="EA184" s="199"/>
      <c r="EB184" s="199"/>
      <c r="EC184" s="199"/>
      <c r="ED184" s="199"/>
      <c r="EE184" s="199"/>
      <c r="EF184" s="199"/>
    </row>
    <row r="185" spans="1:136" s="45" customFormat="1" ht="15.75" hidden="1" customHeight="1" x14ac:dyDescent="0.3">
      <c r="I185" s="58"/>
      <c r="J185" s="58"/>
      <c r="K185" s="58"/>
      <c r="L185" s="58"/>
      <c r="M185" s="58"/>
      <c r="N185" s="58"/>
      <c r="O185" s="58"/>
      <c r="P185" s="215"/>
      <c r="Q185" s="215"/>
      <c r="R185" s="215"/>
      <c r="S185" s="215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05"/>
      <c r="AS185" s="108"/>
      <c r="AT185" s="108"/>
      <c r="AU185" s="108"/>
      <c r="AV185" s="108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3">
      <c r="I186" s="58"/>
      <c r="J186" s="58"/>
      <c r="K186" s="58"/>
      <c r="L186" s="58"/>
      <c r="M186" s="58"/>
      <c r="N186" s="58"/>
      <c r="O186" s="58"/>
      <c r="P186" s="215"/>
      <c r="Q186" s="215"/>
      <c r="R186" s="215"/>
      <c r="S186" s="215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05"/>
      <c r="AS186" s="108"/>
      <c r="AT186" s="108"/>
      <c r="AU186" s="108"/>
      <c r="AV186" s="108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3">
      <c r="A187" s="36"/>
      <c r="B187" s="36"/>
      <c r="C187" s="36"/>
      <c r="D187" s="25"/>
      <c r="E187" s="25"/>
      <c r="F187" s="25"/>
      <c r="G187" s="25"/>
      <c r="H187" s="22"/>
      <c r="I187" s="55"/>
      <c r="J187" s="291"/>
      <c r="K187" s="56"/>
      <c r="L187" s="56"/>
      <c r="M187" s="56"/>
      <c r="N187" s="56"/>
      <c r="O187" s="311"/>
      <c r="P187" s="215"/>
      <c r="Q187" s="215"/>
      <c r="R187" s="215"/>
      <c r="S187" s="215"/>
      <c r="T187" s="23"/>
      <c r="U187" s="55"/>
      <c r="V187" s="291"/>
      <c r="W187" s="56"/>
      <c r="X187" s="56"/>
      <c r="Y187" s="56"/>
      <c r="Z187" s="56"/>
      <c r="AA187" s="56"/>
      <c r="AB187" s="56"/>
      <c r="AC187" s="56"/>
      <c r="AD187" s="56"/>
      <c r="AE187" s="57"/>
      <c r="AF187" s="482"/>
      <c r="AG187" s="55"/>
      <c r="AH187" s="291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5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99"/>
      <c r="BQ187" s="199"/>
      <c r="BR187" s="199"/>
      <c r="BS187" s="199"/>
      <c r="BT187" s="199"/>
      <c r="BU187" s="199"/>
      <c r="BV187" s="199"/>
      <c r="BW187" s="199"/>
      <c r="BX187" s="199"/>
      <c r="BY187" s="199"/>
      <c r="BZ187" s="199"/>
      <c r="CA187" s="199"/>
      <c r="CB187" s="199"/>
      <c r="CC187" s="199"/>
      <c r="CD187" s="199"/>
      <c r="CE187" s="199"/>
      <c r="CF187" s="199"/>
      <c r="CG187" s="199"/>
      <c r="CH187" s="199"/>
      <c r="CI187" s="199"/>
      <c r="CJ187" s="199"/>
      <c r="CK187" s="199"/>
      <c r="CL187" s="199"/>
      <c r="CM187" s="199"/>
      <c r="CN187" s="199"/>
      <c r="CO187" s="199"/>
      <c r="CP187" s="199"/>
      <c r="CQ187" s="199"/>
      <c r="CR187" s="199"/>
      <c r="CS187" s="199"/>
      <c r="CT187" s="199"/>
      <c r="CU187" s="199"/>
      <c r="CV187" s="199"/>
      <c r="CW187" s="199"/>
      <c r="CX187" s="199"/>
      <c r="CY187" s="199"/>
      <c r="CZ187" s="199"/>
      <c r="DA187" s="199"/>
      <c r="DB187" s="199"/>
      <c r="DC187" s="199"/>
      <c r="DD187" s="199"/>
      <c r="DE187" s="199"/>
      <c r="DF187" s="199"/>
      <c r="DG187" s="199"/>
      <c r="DH187" s="199"/>
      <c r="DI187" s="199"/>
      <c r="DJ187" s="199"/>
      <c r="DK187" s="199"/>
      <c r="DL187" s="199"/>
      <c r="DM187" s="199"/>
      <c r="DN187" s="199"/>
      <c r="DO187" s="199"/>
      <c r="DP187" s="199"/>
      <c r="DQ187" s="199"/>
      <c r="DR187" s="199"/>
      <c r="DS187" s="199"/>
      <c r="DT187" s="199"/>
      <c r="DU187" s="199"/>
      <c r="DV187" s="199"/>
      <c r="DW187" s="199"/>
      <c r="DX187" s="199"/>
      <c r="DY187" s="199"/>
      <c r="DZ187" s="199"/>
      <c r="EA187" s="199"/>
      <c r="EB187" s="199"/>
      <c r="EC187" s="199"/>
      <c r="ED187" s="199"/>
      <c r="EE187" s="199"/>
      <c r="EF187" s="199"/>
    </row>
    <row r="188" spans="1:136" s="24" customFormat="1" ht="29.25" hidden="1" customHeight="1" x14ac:dyDescent="0.3">
      <c r="A188" s="591"/>
      <c r="B188" s="591"/>
      <c r="C188" s="591"/>
      <c r="D188" s="592"/>
      <c r="E188" s="592"/>
      <c r="F188" s="592"/>
      <c r="G188" s="593"/>
      <c r="H188" s="22"/>
      <c r="I188" s="55"/>
      <c r="J188" s="291"/>
      <c r="K188" s="56"/>
      <c r="L188" s="56"/>
      <c r="M188" s="56"/>
      <c r="N188" s="56"/>
      <c r="O188" s="311"/>
      <c r="P188" s="215"/>
      <c r="Q188" s="215"/>
      <c r="R188" s="215"/>
      <c r="S188" s="215"/>
      <c r="T188" s="23"/>
      <c r="U188" s="55"/>
      <c r="V188" s="291"/>
      <c r="W188" s="56"/>
      <c r="X188" s="56"/>
      <c r="Y188" s="56"/>
      <c r="Z188" s="56"/>
      <c r="AA188" s="56"/>
      <c r="AB188" s="56"/>
      <c r="AC188" s="56"/>
      <c r="AD188" s="56"/>
      <c r="AE188" s="57"/>
      <c r="AF188" s="482"/>
      <c r="AG188" s="55"/>
      <c r="AH188" s="291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5"/>
      <c r="AS188" s="216"/>
      <c r="AT188" s="216"/>
      <c r="AU188" s="186"/>
      <c r="AV188" s="186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99"/>
      <c r="BQ188" s="199"/>
      <c r="BR188" s="199"/>
      <c r="BS188" s="199"/>
      <c r="BT188" s="199"/>
      <c r="BU188" s="199"/>
      <c r="BV188" s="199"/>
      <c r="BW188" s="199"/>
      <c r="BX188" s="199"/>
      <c r="BY188" s="199"/>
      <c r="BZ188" s="199"/>
      <c r="CA188" s="199"/>
      <c r="CB188" s="199"/>
      <c r="CC188" s="199"/>
      <c r="CD188" s="199"/>
      <c r="CE188" s="199"/>
      <c r="CF188" s="199"/>
      <c r="CG188" s="199"/>
      <c r="CH188" s="199"/>
      <c r="CI188" s="199"/>
      <c r="CJ188" s="199"/>
      <c r="CK188" s="199"/>
      <c r="CL188" s="199"/>
      <c r="CM188" s="199"/>
      <c r="CN188" s="199"/>
      <c r="CO188" s="199"/>
      <c r="CP188" s="199"/>
      <c r="CQ188" s="199"/>
      <c r="CR188" s="199"/>
      <c r="CS188" s="199"/>
      <c r="CT188" s="199"/>
      <c r="CU188" s="199"/>
      <c r="CV188" s="199"/>
      <c r="CW188" s="199"/>
      <c r="CX188" s="199"/>
      <c r="CY188" s="199"/>
      <c r="CZ188" s="199"/>
      <c r="DA188" s="199"/>
      <c r="DB188" s="199"/>
      <c r="DC188" s="199"/>
      <c r="DD188" s="199"/>
      <c r="DE188" s="199"/>
      <c r="DF188" s="199"/>
      <c r="DG188" s="199"/>
      <c r="DH188" s="199"/>
      <c r="DI188" s="199"/>
      <c r="DJ188" s="199"/>
      <c r="DK188" s="199"/>
      <c r="DL188" s="199"/>
      <c r="DM188" s="199"/>
      <c r="DN188" s="199"/>
      <c r="DO188" s="199"/>
      <c r="DP188" s="199"/>
      <c r="DQ188" s="199"/>
      <c r="DR188" s="199"/>
      <c r="DS188" s="199"/>
      <c r="DT188" s="199"/>
      <c r="DU188" s="199"/>
      <c r="DV188" s="199"/>
      <c r="DW188" s="199"/>
      <c r="DX188" s="199"/>
      <c r="DY188" s="199"/>
      <c r="DZ188" s="199"/>
      <c r="EA188" s="199"/>
      <c r="EB188" s="199"/>
      <c r="EC188" s="199"/>
      <c r="ED188" s="199"/>
      <c r="EE188" s="199"/>
      <c r="EF188" s="199"/>
    </row>
    <row r="189" spans="1:136" s="32" customFormat="1" ht="29.25" hidden="1" customHeight="1" x14ac:dyDescent="0.3">
      <c r="A189" s="26"/>
      <c r="B189" s="26"/>
      <c r="C189" s="26"/>
      <c r="D189" s="27"/>
      <c r="E189" s="27"/>
      <c r="F189" s="27"/>
      <c r="G189" s="27"/>
      <c r="H189" s="28"/>
      <c r="I189" s="29"/>
      <c r="J189" s="292"/>
      <c r="K189" s="30"/>
      <c r="L189" s="30"/>
      <c r="M189" s="30"/>
      <c r="N189" s="30"/>
      <c r="O189" s="92"/>
      <c r="P189" s="215"/>
      <c r="Q189" s="215"/>
      <c r="R189" s="215"/>
      <c r="S189" s="215"/>
      <c r="T189" s="28"/>
      <c r="U189" s="29"/>
      <c r="V189" s="292"/>
      <c r="W189" s="30"/>
      <c r="X189" s="30"/>
      <c r="Y189" s="30"/>
      <c r="Z189" s="30"/>
      <c r="AA189" s="30"/>
      <c r="AB189" s="30"/>
      <c r="AC189" s="30"/>
      <c r="AD189" s="30"/>
      <c r="AE189" s="31"/>
      <c r="AF189" s="109"/>
      <c r="AG189" s="29"/>
      <c r="AH189" s="292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5"/>
      <c r="AS189" s="198"/>
      <c r="AT189" s="198"/>
      <c r="AU189" s="441"/>
      <c r="AV189" s="44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3">
      <c r="A190" s="610"/>
      <c r="B190" s="610"/>
      <c r="C190" s="610"/>
      <c r="D190" s="630"/>
      <c r="E190" s="630"/>
      <c r="F190" s="630"/>
      <c r="G190" s="631"/>
      <c r="H190" s="15">
        <f t="shared" ref="H190:H207" si="669">SUM(I190:S190)</f>
        <v>0</v>
      </c>
      <c r="I190" s="47">
        <f>I191</f>
        <v>0</v>
      </c>
      <c r="J190" s="288">
        <f>J191</f>
        <v>0</v>
      </c>
      <c r="K190" s="48">
        <f t="shared" ref="K190:O190" si="670">K191</f>
        <v>0</v>
      </c>
      <c r="L190" s="48">
        <f t="shared" si="670"/>
        <v>0</v>
      </c>
      <c r="M190" s="48">
        <f t="shared" si="670"/>
        <v>0</v>
      </c>
      <c r="N190" s="48">
        <f t="shared" si="670"/>
        <v>0</v>
      </c>
      <c r="O190" s="308">
        <f t="shared" si="670"/>
        <v>0</v>
      </c>
      <c r="P190" s="215"/>
      <c r="Q190" s="215"/>
      <c r="R190" s="215"/>
      <c r="S190" s="215"/>
      <c r="T190" s="15">
        <f t="shared" ref="T190:T207" si="671">SUM(U190:AE190)</f>
        <v>0</v>
      </c>
      <c r="U190" s="47"/>
      <c r="V190" s="288"/>
      <c r="W190" s="217"/>
      <c r="X190" s="217"/>
      <c r="Y190" s="217"/>
      <c r="Z190" s="217"/>
      <c r="AA190" s="217"/>
      <c r="AB190" s="217"/>
      <c r="AC190" s="217"/>
      <c r="AD190" s="217"/>
      <c r="AE190" s="218"/>
      <c r="AF190" s="479">
        <f t="shared" ref="AF190:AF207" si="672">SUM(AG190:AQ190)</f>
        <v>0</v>
      </c>
      <c r="AG190" s="219"/>
      <c r="AH190" s="294"/>
      <c r="AI190" s="217">
        <f t="shared" ref="AI190:AQ190" si="673">AI191</f>
        <v>0</v>
      </c>
      <c r="AJ190" s="217">
        <f t="shared" si="673"/>
        <v>0</v>
      </c>
      <c r="AK190" s="217">
        <f t="shared" si="673"/>
        <v>0</v>
      </c>
      <c r="AL190" s="217">
        <f t="shared" si="673"/>
        <v>0</v>
      </c>
      <c r="AM190" s="217">
        <f t="shared" si="673"/>
        <v>0</v>
      </c>
      <c r="AN190" s="217">
        <f t="shared" si="673"/>
        <v>0</v>
      </c>
      <c r="AO190" s="217">
        <f t="shared" si="673"/>
        <v>0</v>
      </c>
      <c r="AP190" s="217">
        <f t="shared" si="673"/>
        <v>0</v>
      </c>
      <c r="AQ190" s="218">
        <f t="shared" si="673"/>
        <v>0</v>
      </c>
      <c r="AR190" s="185"/>
      <c r="AS190" s="198"/>
      <c r="AT190" s="198"/>
      <c r="AU190" s="441"/>
      <c r="AV190" s="441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201"/>
      <c r="BQ190" s="201"/>
      <c r="BR190" s="201"/>
      <c r="BS190" s="201"/>
      <c r="BT190" s="201"/>
      <c r="BU190" s="201"/>
      <c r="BV190" s="201"/>
      <c r="BW190" s="201"/>
      <c r="BX190" s="201"/>
      <c r="BY190" s="201"/>
      <c r="BZ190" s="201"/>
      <c r="CA190" s="201"/>
      <c r="CB190" s="201"/>
      <c r="CC190" s="201"/>
      <c r="CD190" s="201"/>
      <c r="CE190" s="201"/>
      <c r="CF190" s="201"/>
      <c r="CG190" s="201"/>
      <c r="CH190" s="201"/>
      <c r="CI190" s="201"/>
      <c r="CJ190" s="201"/>
      <c r="CK190" s="201"/>
      <c r="CL190" s="201"/>
      <c r="CM190" s="201"/>
      <c r="CN190" s="201"/>
      <c r="CO190" s="201"/>
      <c r="CP190" s="201"/>
      <c r="CQ190" s="201"/>
      <c r="CR190" s="201"/>
      <c r="CS190" s="201"/>
      <c r="CT190" s="201"/>
      <c r="CU190" s="201"/>
      <c r="CV190" s="201"/>
      <c r="CW190" s="201"/>
      <c r="CX190" s="201"/>
      <c r="CY190" s="201"/>
      <c r="CZ190" s="201"/>
      <c r="DA190" s="201"/>
      <c r="DB190" s="201"/>
      <c r="DC190" s="201"/>
      <c r="DD190" s="201"/>
      <c r="DE190" s="201"/>
      <c r="DF190" s="201"/>
      <c r="DG190" s="201"/>
      <c r="DH190" s="201"/>
      <c r="DI190" s="201"/>
      <c r="DJ190" s="201"/>
      <c r="DK190" s="201"/>
      <c r="DL190" s="201"/>
      <c r="DM190" s="201"/>
      <c r="DN190" s="201"/>
      <c r="DO190" s="201"/>
      <c r="DP190" s="201"/>
      <c r="DQ190" s="201"/>
      <c r="DR190" s="201"/>
      <c r="DS190" s="201"/>
      <c r="DT190" s="201"/>
      <c r="DU190" s="201"/>
      <c r="DV190" s="201"/>
      <c r="DW190" s="201"/>
      <c r="DX190" s="201"/>
      <c r="DY190" s="201"/>
      <c r="DZ190" s="201"/>
      <c r="EA190" s="201"/>
      <c r="EB190" s="201"/>
      <c r="EC190" s="201"/>
      <c r="ED190" s="201"/>
      <c r="EE190" s="201"/>
      <c r="EF190" s="201"/>
    </row>
    <row r="191" spans="1:136" s="18" customFormat="1" ht="28.5" hidden="1" customHeight="1" x14ac:dyDescent="0.3">
      <c r="A191" s="603"/>
      <c r="B191" s="603"/>
      <c r="C191" s="603"/>
      <c r="D191" s="604"/>
      <c r="E191" s="604"/>
      <c r="F191" s="604"/>
      <c r="G191" s="605"/>
      <c r="H191" s="17">
        <f t="shared" si="669"/>
        <v>0</v>
      </c>
      <c r="I191" s="49">
        <f>I192+I204</f>
        <v>0</v>
      </c>
      <c r="J191" s="289">
        <f>J192+J204</f>
        <v>0</v>
      </c>
      <c r="K191" s="50">
        <f t="shared" ref="K191:N191" si="674">K192+K204</f>
        <v>0</v>
      </c>
      <c r="L191" s="50">
        <f t="shared" si="674"/>
        <v>0</v>
      </c>
      <c r="M191" s="50">
        <f t="shared" si="674"/>
        <v>0</v>
      </c>
      <c r="N191" s="50">
        <f t="shared" si="674"/>
        <v>0</v>
      </c>
      <c r="O191" s="309">
        <f t="shared" ref="O191" si="675">O192+O204</f>
        <v>0</v>
      </c>
      <c r="P191" s="215"/>
      <c r="Q191" s="215"/>
      <c r="R191" s="215"/>
      <c r="S191" s="215"/>
      <c r="T191" s="17">
        <f t="shared" si="671"/>
        <v>0</v>
      </c>
      <c r="U191" s="49"/>
      <c r="V191" s="289"/>
      <c r="W191" s="50"/>
      <c r="X191" s="50"/>
      <c r="Y191" s="50"/>
      <c r="Z191" s="50"/>
      <c r="AA191" s="50"/>
      <c r="AB191" s="50"/>
      <c r="AC191" s="50"/>
      <c r="AD191" s="50"/>
      <c r="AE191" s="51"/>
      <c r="AF191" s="480">
        <f t="shared" si="672"/>
        <v>0</v>
      </c>
      <c r="AG191" s="49"/>
      <c r="AH191" s="289"/>
      <c r="AI191" s="50">
        <f t="shared" ref="AI191:AQ191" si="676">AI192+AI204</f>
        <v>0</v>
      </c>
      <c r="AJ191" s="50">
        <f t="shared" si="676"/>
        <v>0</v>
      </c>
      <c r="AK191" s="50">
        <f t="shared" si="676"/>
        <v>0</v>
      </c>
      <c r="AL191" s="50">
        <f t="shared" si="676"/>
        <v>0</v>
      </c>
      <c r="AM191" s="50">
        <f t="shared" ref="AM191" si="677">AM192+AM204</f>
        <v>0</v>
      </c>
      <c r="AN191" s="50">
        <f t="shared" si="676"/>
        <v>0</v>
      </c>
      <c r="AO191" s="50">
        <f t="shared" si="676"/>
        <v>0</v>
      </c>
      <c r="AP191" s="50">
        <f t="shared" si="676"/>
        <v>0</v>
      </c>
      <c r="AQ191" s="51">
        <f t="shared" si="676"/>
        <v>0</v>
      </c>
      <c r="AR191" s="185"/>
      <c r="AS191" s="126"/>
      <c r="AT191" s="126"/>
      <c r="AU191" s="126"/>
      <c r="AV191" s="126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202"/>
      <c r="BQ191" s="202"/>
      <c r="BR191" s="202"/>
      <c r="BS191" s="202"/>
      <c r="BT191" s="202"/>
      <c r="BU191" s="202"/>
      <c r="BV191" s="202"/>
      <c r="BW191" s="202"/>
      <c r="BX191" s="202"/>
      <c r="BY191" s="202"/>
      <c r="BZ191" s="202"/>
      <c r="CA191" s="202"/>
      <c r="CB191" s="202"/>
      <c r="CC191" s="202"/>
      <c r="CD191" s="202"/>
      <c r="CE191" s="202"/>
      <c r="CF191" s="202"/>
      <c r="CG191" s="202"/>
      <c r="CH191" s="202"/>
      <c r="CI191" s="202"/>
      <c r="CJ191" s="202"/>
      <c r="CK191" s="202"/>
      <c r="CL191" s="202"/>
      <c r="CM191" s="202"/>
      <c r="CN191" s="202"/>
      <c r="CO191" s="202"/>
      <c r="CP191" s="202"/>
      <c r="CQ191" s="202"/>
      <c r="CR191" s="202"/>
      <c r="CS191" s="202"/>
      <c r="CT191" s="202"/>
      <c r="CU191" s="202"/>
      <c r="CV191" s="202"/>
      <c r="CW191" s="202"/>
      <c r="CX191" s="202"/>
      <c r="CY191" s="202"/>
      <c r="CZ191" s="202"/>
      <c r="DA191" s="202"/>
      <c r="DB191" s="202"/>
      <c r="DC191" s="202"/>
      <c r="DD191" s="202"/>
      <c r="DE191" s="202"/>
      <c r="DF191" s="202"/>
      <c r="DG191" s="202"/>
      <c r="DH191" s="202"/>
      <c r="DI191" s="202"/>
      <c r="DJ191" s="202"/>
      <c r="DK191" s="202"/>
      <c r="DL191" s="202"/>
      <c r="DM191" s="202"/>
      <c r="DN191" s="202"/>
      <c r="DO191" s="202"/>
      <c r="DP191" s="202"/>
      <c r="DQ191" s="202"/>
      <c r="DR191" s="202"/>
      <c r="DS191" s="202"/>
      <c r="DT191" s="202"/>
      <c r="DU191" s="202"/>
      <c r="DV191" s="202"/>
      <c r="DW191" s="202"/>
      <c r="DX191" s="202"/>
      <c r="DY191" s="202"/>
      <c r="DZ191" s="202"/>
      <c r="EA191" s="202"/>
      <c r="EB191" s="202"/>
      <c r="EC191" s="202"/>
      <c r="ED191" s="202"/>
      <c r="EE191" s="202"/>
      <c r="EF191" s="202"/>
    </row>
    <row r="192" spans="1:136" s="18" customFormat="1" ht="15.75" hidden="1" customHeight="1" x14ac:dyDescent="0.3">
      <c r="A192" s="20">
        <v>3</v>
      </c>
      <c r="C192" s="37"/>
      <c r="D192" s="606" t="s">
        <v>16</v>
      </c>
      <c r="E192" s="606"/>
      <c r="F192" s="606"/>
      <c r="G192" s="607"/>
      <c r="H192" s="19">
        <f t="shared" si="669"/>
        <v>0</v>
      </c>
      <c r="I192" s="52">
        <f>I193+I197+I202</f>
        <v>0</v>
      </c>
      <c r="J192" s="290">
        <f>J193+J197+J202</f>
        <v>0</v>
      </c>
      <c r="K192" s="53">
        <f t="shared" ref="K192:N192" si="678">K193+K197+K202</f>
        <v>0</v>
      </c>
      <c r="L192" s="53">
        <f t="shared" si="678"/>
        <v>0</v>
      </c>
      <c r="M192" s="53">
        <f t="shared" si="678"/>
        <v>0</v>
      </c>
      <c r="N192" s="53">
        <f t="shared" si="678"/>
        <v>0</v>
      </c>
      <c r="O192" s="310">
        <f t="shared" ref="O192" si="679">O193+O197+O202</f>
        <v>0</v>
      </c>
      <c r="P192" s="215"/>
      <c r="Q192" s="215"/>
      <c r="R192" s="215"/>
      <c r="S192" s="215"/>
      <c r="T192" s="19">
        <f t="shared" si="671"/>
        <v>0</v>
      </c>
      <c r="U192" s="52"/>
      <c r="V192" s="290"/>
      <c r="W192" s="53"/>
      <c r="X192" s="53"/>
      <c r="Y192" s="53"/>
      <c r="Z192" s="53"/>
      <c r="AA192" s="53"/>
      <c r="AB192" s="53"/>
      <c r="AC192" s="53"/>
      <c r="AD192" s="53"/>
      <c r="AE192" s="54"/>
      <c r="AF192" s="481">
        <f t="shared" si="672"/>
        <v>0</v>
      </c>
      <c r="AG192" s="52"/>
      <c r="AH192" s="290"/>
      <c r="AI192" s="53">
        <f t="shared" ref="AI192:AQ192" si="680">AI193+AI197+AI202</f>
        <v>0</v>
      </c>
      <c r="AJ192" s="53">
        <f t="shared" si="680"/>
        <v>0</v>
      </c>
      <c r="AK192" s="53">
        <f t="shared" si="680"/>
        <v>0</v>
      </c>
      <c r="AL192" s="53">
        <f t="shared" si="680"/>
        <v>0</v>
      </c>
      <c r="AM192" s="53">
        <f t="shared" ref="AM192" si="681">AM193+AM197+AM202</f>
        <v>0</v>
      </c>
      <c r="AN192" s="53">
        <f t="shared" si="680"/>
        <v>0</v>
      </c>
      <c r="AO192" s="53">
        <f t="shared" si="680"/>
        <v>0</v>
      </c>
      <c r="AP192" s="53">
        <f t="shared" si="680"/>
        <v>0</v>
      </c>
      <c r="AQ192" s="54">
        <f t="shared" si="680"/>
        <v>0</v>
      </c>
      <c r="AR192" s="185"/>
      <c r="AS192" s="108"/>
      <c r="AT192" s="108"/>
      <c r="AU192" s="108"/>
      <c r="AV192" s="108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202"/>
      <c r="BQ192" s="202"/>
      <c r="BR192" s="202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02"/>
      <c r="CP192" s="202"/>
      <c r="CQ192" s="202"/>
      <c r="CR192" s="202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  <c r="DO192" s="202"/>
      <c r="DP192" s="202"/>
      <c r="DQ192" s="202"/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2"/>
      <c r="ED192" s="202"/>
      <c r="EE192" s="202"/>
      <c r="EF192" s="202"/>
    </row>
    <row r="193" spans="1:136" s="21" customFormat="1" ht="15.75" hidden="1" customHeight="1" x14ac:dyDescent="0.3">
      <c r="A193" s="608">
        <v>31</v>
      </c>
      <c r="B193" s="608"/>
      <c r="C193" s="35"/>
      <c r="D193" s="609" t="s">
        <v>0</v>
      </c>
      <c r="E193" s="609"/>
      <c r="F193" s="609"/>
      <c r="G193" s="607"/>
      <c r="H193" s="19">
        <f t="shared" si="669"/>
        <v>0</v>
      </c>
      <c r="I193" s="52">
        <f>SUM(I194:I196)</f>
        <v>0</v>
      </c>
      <c r="J193" s="290">
        <f>SUM(J194:J196)</f>
        <v>0</v>
      </c>
      <c r="K193" s="53">
        <f t="shared" ref="K193:N193" si="682">SUM(K194:K196)</f>
        <v>0</v>
      </c>
      <c r="L193" s="53">
        <f t="shared" si="682"/>
        <v>0</v>
      </c>
      <c r="M193" s="53">
        <f t="shared" si="682"/>
        <v>0</v>
      </c>
      <c r="N193" s="53">
        <f t="shared" si="682"/>
        <v>0</v>
      </c>
      <c r="O193" s="310">
        <f t="shared" ref="O193" si="683">SUM(O194:O196)</f>
        <v>0</v>
      </c>
      <c r="P193" s="215"/>
      <c r="Q193" s="215"/>
      <c r="R193" s="215"/>
      <c r="S193" s="215"/>
      <c r="T193" s="19">
        <f t="shared" si="671"/>
        <v>0</v>
      </c>
      <c r="U193" s="52"/>
      <c r="V193" s="290"/>
      <c r="W193" s="53"/>
      <c r="X193" s="53"/>
      <c r="Y193" s="53"/>
      <c r="Z193" s="53"/>
      <c r="AA193" s="53"/>
      <c r="AB193" s="53"/>
      <c r="AC193" s="53"/>
      <c r="AD193" s="53"/>
      <c r="AE193" s="54"/>
      <c r="AF193" s="481">
        <f t="shared" si="672"/>
        <v>0</v>
      </c>
      <c r="AG193" s="52"/>
      <c r="AH193" s="290"/>
      <c r="AI193" s="53">
        <f t="shared" ref="AI193:AQ193" si="684">SUM(AI194:AI196)</f>
        <v>0</v>
      </c>
      <c r="AJ193" s="53">
        <f t="shared" si="684"/>
        <v>0</v>
      </c>
      <c r="AK193" s="53">
        <f t="shared" si="684"/>
        <v>0</v>
      </c>
      <c r="AL193" s="53">
        <f t="shared" si="684"/>
        <v>0</v>
      </c>
      <c r="AM193" s="53">
        <f t="shared" ref="AM193" si="685">SUM(AM194:AM196)</f>
        <v>0</v>
      </c>
      <c r="AN193" s="53">
        <f t="shared" si="684"/>
        <v>0</v>
      </c>
      <c r="AO193" s="53">
        <f t="shared" si="684"/>
        <v>0</v>
      </c>
      <c r="AP193" s="53">
        <f t="shared" si="684"/>
        <v>0</v>
      </c>
      <c r="AQ193" s="54">
        <f t="shared" si="684"/>
        <v>0</v>
      </c>
      <c r="AR193" s="185"/>
      <c r="AS193" s="108"/>
      <c r="AT193" s="108"/>
      <c r="AU193" s="108"/>
      <c r="AV193" s="108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  <c r="DL193" s="203"/>
      <c r="DM193" s="203"/>
      <c r="DN193" s="203"/>
      <c r="DO193" s="203"/>
      <c r="DP193" s="203"/>
      <c r="DQ193" s="203"/>
      <c r="DR193" s="203"/>
      <c r="DS193" s="203"/>
      <c r="DT193" s="203"/>
      <c r="DU193" s="203"/>
      <c r="DV193" s="203"/>
      <c r="DW193" s="203"/>
      <c r="DX193" s="203"/>
      <c r="DY193" s="203"/>
      <c r="DZ193" s="203"/>
      <c r="EA193" s="203"/>
      <c r="EB193" s="203"/>
      <c r="EC193" s="203"/>
      <c r="ED193" s="203"/>
      <c r="EE193" s="203"/>
      <c r="EF193" s="203"/>
    </row>
    <row r="194" spans="1:136" s="24" customFormat="1" ht="15.75" hidden="1" customHeight="1" x14ac:dyDescent="0.3">
      <c r="A194" s="591">
        <v>311</v>
      </c>
      <c r="B194" s="591"/>
      <c r="C194" s="591"/>
      <c r="D194" s="592" t="s">
        <v>1</v>
      </c>
      <c r="E194" s="592"/>
      <c r="F194" s="592"/>
      <c r="G194" s="592"/>
      <c r="H194" s="22">
        <f t="shared" si="669"/>
        <v>0</v>
      </c>
      <c r="I194" s="55"/>
      <c r="J194" s="291"/>
      <c r="K194" s="56"/>
      <c r="L194" s="56"/>
      <c r="M194" s="56"/>
      <c r="N194" s="56"/>
      <c r="O194" s="311"/>
      <c r="P194" s="215"/>
      <c r="Q194" s="215"/>
      <c r="R194" s="215"/>
      <c r="S194" s="215"/>
      <c r="T194" s="23">
        <f t="shared" si="671"/>
        <v>0</v>
      </c>
      <c r="U194" s="55"/>
      <c r="V194" s="291"/>
      <c r="W194" s="56"/>
      <c r="X194" s="56"/>
      <c r="Y194" s="56"/>
      <c r="Z194" s="56"/>
      <c r="AA194" s="56"/>
      <c r="AB194" s="56"/>
      <c r="AC194" s="56"/>
      <c r="AD194" s="56"/>
      <c r="AE194" s="57"/>
      <c r="AF194" s="482">
        <f t="shared" si="672"/>
        <v>0</v>
      </c>
      <c r="AG194" s="55"/>
      <c r="AH194" s="291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5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99"/>
      <c r="BQ194" s="199"/>
      <c r="BR194" s="199"/>
      <c r="BS194" s="199"/>
      <c r="BT194" s="199"/>
      <c r="BU194" s="199"/>
      <c r="BV194" s="199"/>
      <c r="BW194" s="199"/>
      <c r="BX194" s="199"/>
      <c r="BY194" s="199"/>
      <c r="BZ194" s="199"/>
      <c r="CA194" s="199"/>
      <c r="CB194" s="199"/>
      <c r="CC194" s="199"/>
      <c r="CD194" s="199"/>
      <c r="CE194" s="199"/>
      <c r="CF194" s="199"/>
      <c r="CG194" s="199"/>
      <c r="CH194" s="199"/>
      <c r="CI194" s="199"/>
      <c r="CJ194" s="199"/>
      <c r="CK194" s="199"/>
      <c r="CL194" s="199"/>
      <c r="CM194" s="199"/>
      <c r="CN194" s="199"/>
      <c r="CO194" s="199"/>
      <c r="CP194" s="199"/>
      <c r="CQ194" s="199"/>
      <c r="CR194" s="199"/>
      <c r="CS194" s="199"/>
      <c r="CT194" s="199"/>
      <c r="CU194" s="199"/>
      <c r="CV194" s="199"/>
      <c r="CW194" s="199"/>
      <c r="CX194" s="199"/>
      <c r="CY194" s="199"/>
      <c r="CZ194" s="199"/>
      <c r="DA194" s="199"/>
      <c r="DB194" s="199"/>
      <c r="DC194" s="199"/>
      <c r="DD194" s="199"/>
      <c r="DE194" s="199"/>
      <c r="DF194" s="199"/>
      <c r="DG194" s="199"/>
      <c r="DH194" s="199"/>
      <c r="DI194" s="199"/>
      <c r="DJ194" s="199"/>
      <c r="DK194" s="199"/>
      <c r="DL194" s="199"/>
      <c r="DM194" s="199"/>
      <c r="DN194" s="199"/>
      <c r="DO194" s="199"/>
      <c r="DP194" s="199"/>
      <c r="DQ194" s="199"/>
      <c r="DR194" s="199"/>
      <c r="DS194" s="199"/>
      <c r="DT194" s="199"/>
      <c r="DU194" s="199"/>
      <c r="DV194" s="199"/>
      <c r="DW194" s="199"/>
      <c r="DX194" s="199"/>
      <c r="DY194" s="199"/>
      <c r="DZ194" s="199"/>
      <c r="EA194" s="199"/>
      <c r="EB194" s="199"/>
      <c r="EC194" s="199"/>
      <c r="ED194" s="199"/>
      <c r="EE194" s="199"/>
      <c r="EF194" s="199"/>
    </row>
    <row r="195" spans="1:136" s="24" customFormat="1" ht="15.75" hidden="1" customHeight="1" x14ac:dyDescent="0.3">
      <c r="A195" s="591">
        <v>312</v>
      </c>
      <c r="B195" s="591"/>
      <c r="C195" s="591"/>
      <c r="D195" s="592" t="s">
        <v>2</v>
      </c>
      <c r="E195" s="592"/>
      <c r="F195" s="592"/>
      <c r="G195" s="592"/>
      <c r="H195" s="22">
        <f t="shared" si="669"/>
        <v>0</v>
      </c>
      <c r="I195" s="55"/>
      <c r="J195" s="291"/>
      <c r="K195" s="56"/>
      <c r="L195" s="56"/>
      <c r="M195" s="56"/>
      <c r="N195" s="56"/>
      <c r="O195" s="311"/>
      <c r="P195" s="215"/>
      <c r="Q195" s="215"/>
      <c r="R195" s="215"/>
      <c r="S195" s="215"/>
      <c r="T195" s="23">
        <f t="shared" si="671"/>
        <v>0</v>
      </c>
      <c r="U195" s="55"/>
      <c r="V195" s="291"/>
      <c r="W195" s="56"/>
      <c r="X195" s="56"/>
      <c r="Y195" s="56"/>
      <c r="Z195" s="56"/>
      <c r="AA195" s="56"/>
      <c r="AB195" s="56"/>
      <c r="AC195" s="56"/>
      <c r="AD195" s="56"/>
      <c r="AE195" s="57"/>
      <c r="AF195" s="482">
        <f t="shared" si="672"/>
        <v>0</v>
      </c>
      <c r="AG195" s="55"/>
      <c r="AH195" s="291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5"/>
      <c r="AS195" s="126"/>
      <c r="AT195" s="126"/>
      <c r="AU195" s="126"/>
      <c r="AV195" s="126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</row>
    <row r="196" spans="1:136" s="24" customFormat="1" ht="15.75" hidden="1" customHeight="1" x14ac:dyDescent="0.3">
      <c r="A196" s="591">
        <v>313</v>
      </c>
      <c r="B196" s="591"/>
      <c r="C196" s="591"/>
      <c r="D196" s="592" t="s">
        <v>3</v>
      </c>
      <c r="E196" s="592"/>
      <c r="F196" s="592"/>
      <c r="G196" s="592"/>
      <c r="H196" s="22">
        <f t="shared" si="669"/>
        <v>0</v>
      </c>
      <c r="I196" s="55"/>
      <c r="J196" s="291"/>
      <c r="K196" s="56"/>
      <c r="L196" s="56"/>
      <c r="M196" s="56"/>
      <c r="N196" s="56"/>
      <c r="O196" s="311"/>
      <c r="P196" s="215"/>
      <c r="Q196" s="215"/>
      <c r="R196" s="215"/>
      <c r="S196" s="215"/>
      <c r="T196" s="23">
        <f t="shared" si="671"/>
        <v>0</v>
      </c>
      <c r="U196" s="55"/>
      <c r="V196" s="291"/>
      <c r="W196" s="56"/>
      <c r="X196" s="56"/>
      <c r="Y196" s="56"/>
      <c r="Z196" s="56"/>
      <c r="AA196" s="56"/>
      <c r="AB196" s="56"/>
      <c r="AC196" s="56"/>
      <c r="AD196" s="56"/>
      <c r="AE196" s="57"/>
      <c r="AF196" s="482">
        <f t="shared" si="672"/>
        <v>0</v>
      </c>
      <c r="AG196" s="55"/>
      <c r="AH196" s="291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5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</row>
    <row r="197" spans="1:136" s="21" customFormat="1" ht="15.75" hidden="1" customHeight="1" x14ac:dyDescent="0.3">
      <c r="A197" s="608">
        <v>32</v>
      </c>
      <c r="B197" s="608"/>
      <c r="C197" s="35"/>
      <c r="D197" s="609" t="s">
        <v>4</v>
      </c>
      <c r="E197" s="609"/>
      <c r="F197" s="609"/>
      <c r="G197" s="607"/>
      <c r="H197" s="19">
        <f t="shared" si="669"/>
        <v>0</v>
      </c>
      <c r="I197" s="52">
        <f>SUM(I198:I201)</f>
        <v>0</v>
      </c>
      <c r="J197" s="290">
        <f>SUM(J198:J201)</f>
        <v>0</v>
      </c>
      <c r="K197" s="53">
        <f t="shared" ref="K197:N197" si="686">SUM(K198:K201)</f>
        <v>0</v>
      </c>
      <c r="L197" s="53">
        <f t="shared" si="686"/>
        <v>0</v>
      </c>
      <c r="M197" s="53">
        <f t="shared" si="686"/>
        <v>0</v>
      </c>
      <c r="N197" s="53">
        <f t="shared" si="686"/>
        <v>0</v>
      </c>
      <c r="O197" s="310">
        <f t="shared" ref="O197" si="687">SUM(O198:O201)</f>
        <v>0</v>
      </c>
      <c r="P197" s="215"/>
      <c r="Q197" s="215"/>
      <c r="R197" s="215"/>
      <c r="S197" s="215"/>
      <c r="T197" s="19">
        <f t="shared" si="671"/>
        <v>0</v>
      </c>
      <c r="U197" s="52"/>
      <c r="V197" s="290"/>
      <c r="W197" s="53"/>
      <c r="X197" s="53"/>
      <c r="Y197" s="53"/>
      <c r="Z197" s="53"/>
      <c r="AA197" s="53"/>
      <c r="AB197" s="53"/>
      <c r="AC197" s="53"/>
      <c r="AD197" s="53"/>
      <c r="AE197" s="54"/>
      <c r="AF197" s="481">
        <f t="shared" si="672"/>
        <v>0</v>
      </c>
      <c r="AG197" s="52"/>
      <c r="AH197" s="290"/>
      <c r="AI197" s="53">
        <f t="shared" ref="AI197:AQ197" si="688">SUM(AI198:AI201)</f>
        <v>0</v>
      </c>
      <c r="AJ197" s="53">
        <f t="shared" si="688"/>
        <v>0</v>
      </c>
      <c r="AK197" s="53">
        <f t="shared" si="688"/>
        <v>0</v>
      </c>
      <c r="AL197" s="53">
        <f t="shared" si="688"/>
        <v>0</v>
      </c>
      <c r="AM197" s="53">
        <f t="shared" ref="AM197" si="689">SUM(AM198:AM201)</f>
        <v>0</v>
      </c>
      <c r="AN197" s="53">
        <f t="shared" si="688"/>
        <v>0</v>
      </c>
      <c r="AO197" s="53">
        <f t="shared" si="688"/>
        <v>0</v>
      </c>
      <c r="AP197" s="53">
        <f t="shared" si="688"/>
        <v>0</v>
      </c>
      <c r="AQ197" s="54">
        <f t="shared" si="688"/>
        <v>0</v>
      </c>
      <c r="AR197" s="185"/>
      <c r="AS197" s="108"/>
      <c r="AT197" s="108"/>
      <c r="AU197" s="108"/>
      <c r="AV197" s="108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  <c r="DL197" s="203"/>
      <c r="DM197" s="203"/>
      <c r="DN197" s="203"/>
      <c r="DO197" s="203"/>
      <c r="DP197" s="203"/>
      <c r="DQ197" s="203"/>
      <c r="DR197" s="203"/>
      <c r="DS197" s="203"/>
      <c r="DT197" s="203"/>
      <c r="DU197" s="203"/>
      <c r="DV197" s="203"/>
      <c r="DW197" s="203"/>
      <c r="DX197" s="203"/>
      <c r="DY197" s="203"/>
      <c r="DZ197" s="203"/>
      <c r="EA197" s="203"/>
      <c r="EB197" s="203"/>
      <c r="EC197" s="203"/>
      <c r="ED197" s="203"/>
      <c r="EE197" s="203"/>
      <c r="EF197" s="203"/>
    </row>
    <row r="198" spans="1:136" s="24" customFormat="1" ht="15.75" hidden="1" customHeight="1" x14ac:dyDescent="0.3">
      <c r="A198" s="591">
        <v>321</v>
      </c>
      <c r="B198" s="591"/>
      <c r="C198" s="591"/>
      <c r="D198" s="592" t="s">
        <v>5</v>
      </c>
      <c r="E198" s="592"/>
      <c r="F198" s="592"/>
      <c r="G198" s="592"/>
      <c r="H198" s="22">
        <f t="shared" si="669"/>
        <v>0</v>
      </c>
      <c r="I198" s="55"/>
      <c r="J198" s="291"/>
      <c r="K198" s="56"/>
      <c r="L198" s="56"/>
      <c r="M198" s="56"/>
      <c r="N198" s="56"/>
      <c r="O198" s="311"/>
      <c r="P198" s="215"/>
      <c r="Q198" s="215"/>
      <c r="R198" s="215"/>
      <c r="S198" s="215"/>
      <c r="T198" s="23">
        <f t="shared" si="671"/>
        <v>0</v>
      </c>
      <c r="U198" s="55"/>
      <c r="V198" s="291"/>
      <c r="W198" s="56"/>
      <c r="X198" s="56"/>
      <c r="Y198" s="56"/>
      <c r="Z198" s="56"/>
      <c r="AA198" s="56"/>
      <c r="AB198" s="56"/>
      <c r="AC198" s="56"/>
      <c r="AD198" s="56"/>
      <c r="AE198" s="57"/>
      <c r="AF198" s="482">
        <f t="shared" si="672"/>
        <v>0</v>
      </c>
      <c r="AG198" s="55"/>
      <c r="AH198" s="291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5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99"/>
      <c r="BQ198" s="199"/>
      <c r="BR198" s="199"/>
      <c r="BS198" s="199"/>
      <c r="BT198" s="199"/>
      <c r="BU198" s="199"/>
      <c r="BV198" s="199"/>
      <c r="BW198" s="199"/>
      <c r="BX198" s="199"/>
      <c r="BY198" s="199"/>
      <c r="BZ198" s="199"/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199"/>
      <c r="CM198" s="199"/>
      <c r="CN198" s="199"/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199"/>
      <c r="CY198" s="199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199"/>
      <c r="DM198" s="199"/>
      <c r="DN198" s="199"/>
      <c r="DO198" s="199"/>
      <c r="DP198" s="199"/>
      <c r="DQ198" s="199"/>
      <c r="DR198" s="199"/>
      <c r="DS198" s="199"/>
      <c r="DT198" s="199"/>
      <c r="DU198" s="199"/>
      <c r="DV198" s="199"/>
      <c r="DW198" s="199"/>
      <c r="DX198" s="199"/>
      <c r="DY198" s="199"/>
      <c r="DZ198" s="199"/>
      <c r="EA198" s="199"/>
      <c r="EB198" s="199"/>
      <c r="EC198" s="199"/>
      <c r="ED198" s="199"/>
      <c r="EE198" s="199"/>
      <c r="EF198" s="199"/>
    </row>
    <row r="199" spans="1:136" s="24" customFormat="1" ht="15.75" hidden="1" customHeight="1" x14ac:dyDescent="0.3">
      <c r="A199" s="591">
        <v>322</v>
      </c>
      <c r="B199" s="591"/>
      <c r="C199" s="591"/>
      <c r="D199" s="592" t="s">
        <v>6</v>
      </c>
      <c r="E199" s="592"/>
      <c r="F199" s="592"/>
      <c r="G199" s="592"/>
      <c r="H199" s="22">
        <f t="shared" si="669"/>
        <v>0</v>
      </c>
      <c r="I199" s="55"/>
      <c r="J199" s="291"/>
      <c r="K199" s="56"/>
      <c r="L199" s="56"/>
      <c r="M199" s="56"/>
      <c r="N199" s="56"/>
      <c r="O199" s="311"/>
      <c r="P199" s="215"/>
      <c r="Q199" s="215"/>
      <c r="R199" s="215"/>
      <c r="S199" s="215"/>
      <c r="T199" s="23">
        <f t="shared" si="671"/>
        <v>0</v>
      </c>
      <c r="U199" s="55"/>
      <c r="V199" s="291"/>
      <c r="W199" s="56"/>
      <c r="X199" s="56"/>
      <c r="Y199" s="56"/>
      <c r="Z199" s="56"/>
      <c r="AA199" s="56"/>
      <c r="AB199" s="56"/>
      <c r="AC199" s="56"/>
      <c r="AD199" s="56"/>
      <c r="AE199" s="57"/>
      <c r="AF199" s="482">
        <f t="shared" si="672"/>
        <v>0</v>
      </c>
      <c r="AG199" s="55"/>
      <c r="AH199" s="291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5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199"/>
      <c r="DH199" s="199"/>
      <c r="DI199" s="199"/>
      <c r="DJ199" s="199"/>
      <c r="DK199" s="199"/>
      <c r="DL199" s="199"/>
      <c r="DM199" s="199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</row>
    <row r="200" spans="1:136" s="24" customFormat="1" ht="15.75" hidden="1" customHeight="1" x14ac:dyDescent="0.3">
      <c r="A200" s="591">
        <v>323</v>
      </c>
      <c r="B200" s="591"/>
      <c r="C200" s="591"/>
      <c r="D200" s="592" t="s">
        <v>7</v>
      </c>
      <c r="E200" s="592"/>
      <c r="F200" s="592"/>
      <c r="G200" s="592"/>
      <c r="H200" s="22">
        <f t="shared" si="669"/>
        <v>0</v>
      </c>
      <c r="I200" s="55"/>
      <c r="J200" s="291"/>
      <c r="K200" s="56"/>
      <c r="L200" s="56"/>
      <c r="M200" s="56"/>
      <c r="N200" s="56"/>
      <c r="O200" s="311"/>
      <c r="P200" s="215"/>
      <c r="Q200" s="215"/>
      <c r="R200" s="215"/>
      <c r="S200" s="215"/>
      <c r="T200" s="23">
        <f t="shared" si="671"/>
        <v>0</v>
      </c>
      <c r="U200" s="55"/>
      <c r="V200" s="291"/>
      <c r="W200" s="56"/>
      <c r="X200" s="56"/>
      <c r="Y200" s="56"/>
      <c r="Z200" s="56"/>
      <c r="AA200" s="56"/>
      <c r="AB200" s="56"/>
      <c r="AC200" s="56"/>
      <c r="AD200" s="56"/>
      <c r="AE200" s="57"/>
      <c r="AF200" s="482">
        <f t="shared" si="672"/>
        <v>0</v>
      </c>
      <c r="AG200" s="55"/>
      <c r="AH200" s="291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5"/>
      <c r="AS200" s="126"/>
      <c r="AT200" s="126"/>
      <c r="AU200" s="126"/>
      <c r="AV200" s="126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199"/>
      <c r="CX200" s="199"/>
      <c r="CY200" s="199"/>
      <c r="CZ200" s="199"/>
      <c r="DA200" s="199"/>
      <c r="DB200" s="199"/>
      <c r="DC200" s="199"/>
      <c r="DD200" s="199"/>
      <c r="DE200" s="199"/>
      <c r="DF200" s="199"/>
      <c r="DG200" s="199"/>
      <c r="DH200" s="199"/>
      <c r="DI200" s="199"/>
      <c r="DJ200" s="199"/>
      <c r="DK200" s="199"/>
      <c r="DL200" s="199"/>
      <c r="DM200" s="199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</row>
    <row r="201" spans="1:136" s="24" customFormat="1" ht="15.75" hidden="1" customHeight="1" x14ac:dyDescent="0.3">
      <c r="A201" s="591">
        <v>329</v>
      </c>
      <c r="B201" s="591"/>
      <c r="C201" s="591"/>
      <c r="D201" s="592" t="s">
        <v>8</v>
      </c>
      <c r="E201" s="592"/>
      <c r="F201" s="592"/>
      <c r="G201" s="592"/>
      <c r="H201" s="22">
        <f t="shared" si="669"/>
        <v>0</v>
      </c>
      <c r="I201" s="55"/>
      <c r="J201" s="291"/>
      <c r="K201" s="56"/>
      <c r="L201" s="56"/>
      <c r="M201" s="56"/>
      <c r="N201" s="56"/>
      <c r="O201" s="311"/>
      <c r="P201" s="215"/>
      <c r="Q201" s="215"/>
      <c r="R201" s="215"/>
      <c r="S201" s="215"/>
      <c r="T201" s="23">
        <f t="shared" si="671"/>
        <v>0</v>
      </c>
      <c r="U201" s="55"/>
      <c r="V201" s="291"/>
      <c r="W201" s="56"/>
      <c r="X201" s="56"/>
      <c r="Y201" s="56"/>
      <c r="Z201" s="56"/>
      <c r="AA201" s="56"/>
      <c r="AB201" s="56"/>
      <c r="AC201" s="56"/>
      <c r="AD201" s="56"/>
      <c r="AE201" s="57"/>
      <c r="AF201" s="482">
        <f t="shared" si="672"/>
        <v>0</v>
      </c>
      <c r="AG201" s="55"/>
      <c r="AH201" s="291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5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</row>
    <row r="202" spans="1:136" s="21" customFormat="1" ht="15.75" hidden="1" customHeight="1" x14ac:dyDescent="0.3">
      <c r="A202" s="608">
        <v>34</v>
      </c>
      <c r="B202" s="608"/>
      <c r="C202" s="35"/>
      <c r="D202" s="609" t="s">
        <v>9</v>
      </c>
      <c r="E202" s="609"/>
      <c r="F202" s="609"/>
      <c r="G202" s="607"/>
      <c r="H202" s="19">
        <f t="shared" si="669"/>
        <v>0</v>
      </c>
      <c r="I202" s="52">
        <f>I203</f>
        <v>0</v>
      </c>
      <c r="J202" s="290">
        <f>J203</f>
        <v>0</v>
      </c>
      <c r="K202" s="53">
        <f t="shared" ref="K202:AQ202" si="690">K203</f>
        <v>0</v>
      </c>
      <c r="L202" s="53">
        <f t="shared" si="690"/>
        <v>0</v>
      </c>
      <c r="M202" s="53">
        <f t="shared" si="690"/>
        <v>0</v>
      </c>
      <c r="N202" s="53">
        <f t="shared" si="690"/>
        <v>0</v>
      </c>
      <c r="O202" s="310">
        <f t="shared" si="690"/>
        <v>0</v>
      </c>
      <c r="P202" s="215"/>
      <c r="Q202" s="215"/>
      <c r="R202" s="215"/>
      <c r="S202" s="215"/>
      <c r="T202" s="19">
        <f t="shared" si="671"/>
        <v>0</v>
      </c>
      <c r="U202" s="52"/>
      <c r="V202" s="290"/>
      <c r="W202" s="53"/>
      <c r="X202" s="53"/>
      <c r="Y202" s="53"/>
      <c r="Z202" s="53"/>
      <c r="AA202" s="53"/>
      <c r="AB202" s="53"/>
      <c r="AC202" s="53"/>
      <c r="AD202" s="53"/>
      <c r="AE202" s="54"/>
      <c r="AF202" s="481">
        <f t="shared" si="672"/>
        <v>0</v>
      </c>
      <c r="AG202" s="52"/>
      <c r="AH202" s="290"/>
      <c r="AI202" s="53">
        <f t="shared" si="690"/>
        <v>0</v>
      </c>
      <c r="AJ202" s="53">
        <f t="shared" si="690"/>
        <v>0</v>
      </c>
      <c r="AK202" s="53">
        <f t="shared" si="690"/>
        <v>0</v>
      </c>
      <c r="AL202" s="53">
        <f t="shared" si="690"/>
        <v>0</v>
      </c>
      <c r="AM202" s="53">
        <f t="shared" si="690"/>
        <v>0</v>
      </c>
      <c r="AN202" s="53">
        <f t="shared" si="690"/>
        <v>0</v>
      </c>
      <c r="AO202" s="53">
        <f t="shared" si="690"/>
        <v>0</v>
      </c>
      <c r="AP202" s="53">
        <f t="shared" si="690"/>
        <v>0</v>
      </c>
      <c r="AQ202" s="54">
        <f t="shared" si="690"/>
        <v>0</v>
      </c>
      <c r="AR202" s="185"/>
      <c r="AS202" s="198"/>
      <c r="AT202" s="198"/>
      <c r="AU202" s="441"/>
      <c r="AV202" s="441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  <c r="BZ202" s="203"/>
      <c r="CA202" s="203"/>
      <c r="CB202" s="203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3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203"/>
      <c r="DB202" s="203"/>
      <c r="DC202" s="203"/>
      <c r="DD202" s="203"/>
      <c r="DE202" s="203"/>
      <c r="DF202" s="203"/>
      <c r="DG202" s="203"/>
      <c r="DH202" s="203"/>
      <c r="DI202" s="203"/>
      <c r="DJ202" s="203"/>
      <c r="DK202" s="203"/>
      <c r="DL202" s="203"/>
      <c r="DM202" s="203"/>
      <c r="DN202" s="203"/>
      <c r="DO202" s="203"/>
      <c r="DP202" s="203"/>
      <c r="DQ202" s="203"/>
      <c r="DR202" s="203"/>
      <c r="DS202" s="203"/>
      <c r="DT202" s="203"/>
      <c r="DU202" s="203"/>
      <c r="DV202" s="203"/>
      <c r="DW202" s="203"/>
      <c r="DX202" s="203"/>
      <c r="DY202" s="203"/>
      <c r="DZ202" s="203"/>
      <c r="EA202" s="203"/>
      <c r="EB202" s="203"/>
      <c r="EC202" s="203"/>
      <c r="ED202" s="203"/>
      <c r="EE202" s="203"/>
      <c r="EF202" s="203"/>
    </row>
    <row r="203" spans="1:136" s="24" customFormat="1" ht="15.75" hidden="1" customHeight="1" x14ac:dyDescent="0.3">
      <c r="A203" s="591">
        <v>343</v>
      </c>
      <c r="B203" s="591"/>
      <c r="C203" s="591"/>
      <c r="D203" s="592" t="s">
        <v>10</v>
      </c>
      <c r="E203" s="592"/>
      <c r="F203" s="592"/>
      <c r="G203" s="592"/>
      <c r="H203" s="22">
        <f t="shared" si="669"/>
        <v>0</v>
      </c>
      <c r="I203" s="55"/>
      <c r="J203" s="291"/>
      <c r="K203" s="56"/>
      <c r="L203" s="56"/>
      <c r="M203" s="56"/>
      <c r="N203" s="56"/>
      <c r="O203" s="311"/>
      <c r="P203" s="215"/>
      <c r="Q203" s="215"/>
      <c r="R203" s="215"/>
      <c r="S203" s="215"/>
      <c r="T203" s="23">
        <f t="shared" si="671"/>
        <v>0</v>
      </c>
      <c r="U203" s="55"/>
      <c r="V203" s="291"/>
      <c r="W203" s="56"/>
      <c r="X203" s="56"/>
      <c r="Y203" s="56"/>
      <c r="Z203" s="56"/>
      <c r="AA203" s="56"/>
      <c r="AB203" s="56"/>
      <c r="AC203" s="56"/>
      <c r="AD203" s="56"/>
      <c r="AE203" s="57"/>
      <c r="AF203" s="482">
        <f t="shared" si="672"/>
        <v>0</v>
      </c>
      <c r="AG203" s="55"/>
      <c r="AH203" s="291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5"/>
      <c r="AS203" s="126"/>
      <c r="AT203" s="126"/>
      <c r="AU203" s="126"/>
      <c r="AV203" s="126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99"/>
      <c r="BQ203" s="199"/>
      <c r="BR203" s="199"/>
      <c r="BS203" s="199"/>
      <c r="BT203" s="199"/>
      <c r="BU203" s="199"/>
      <c r="BV203" s="199"/>
      <c r="BW203" s="199"/>
      <c r="BX203" s="199"/>
      <c r="BY203" s="199"/>
      <c r="BZ203" s="199"/>
      <c r="CA203" s="199"/>
      <c r="CB203" s="199"/>
      <c r="CC203" s="199"/>
      <c r="CD203" s="199"/>
      <c r="CE203" s="199"/>
      <c r="CF203" s="199"/>
      <c r="CG203" s="199"/>
      <c r="CH203" s="199"/>
      <c r="CI203" s="199"/>
      <c r="CJ203" s="199"/>
      <c r="CK203" s="199"/>
      <c r="CL203" s="199"/>
      <c r="CM203" s="199"/>
      <c r="CN203" s="199"/>
      <c r="CO203" s="199"/>
      <c r="CP203" s="199"/>
      <c r="CQ203" s="199"/>
      <c r="CR203" s="199"/>
      <c r="CS203" s="199"/>
      <c r="CT203" s="199"/>
      <c r="CU203" s="199"/>
      <c r="CV203" s="199"/>
      <c r="CW203" s="199"/>
      <c r="CX203" s="199"/>
      <c r="CY203" s="199"/>
      <c r="CZ203" s="199"/>
      <c r="DA203" s="199"/>
      <c r="DB203" s="199"/>
      <c r="DC203" s="199"/>
      <c r="DD203" s="199"/>
      <c r="DE203" s="199"/>
      <c r="DF203" s="199"/>
      <c r="DG203" s="199"/>
      <c r="DH203" s="199"/>
      <c r="DI203" s="199"/>
      <c r="DJ203" s="199"/>
      <c r="DK203" s="199"/>
      <c r="DL203" s="199"/>
      <c r="DM203" s="199"/>
      <c r="DN203" s="199"/>
      <c r="DO203" s="199"/>
      <c r="DP203" s="199"/>
      <c r="DQ203" s="199"/>
      <c r="DR203" s="199"/>
      <c r="DS203" s="199"/>
      <c r="DT203" s="199"/>
      <c r="DU203" s="199"/>
      <c r="DV203" s="199"/>
      <c r="DW203" s="199"/>
      <c r="DX203" s="199"/>
      <c r="DY203" s="199"/>
      <c r="DZ203" s="199"/>
      <c r="EA203" s="199"/>
      <c r="EB203" s="199"/>
      <c r="EC203" s="199"/>
      <c r="ED203" s="199"/>
      <c r="EE203" s="199"/>
      <c r="EF203" s="199"/>
    </row>
    <row r="204" spans="1:136" s="18" customFormat="1" ht="15.75" hidden="1" customHeight="1" x14ac:dyDescent="0.3">
      <c r="A204" s="20">
        <v>4</v>
      </c>
      <c r="B204" s="38"/>
      <c r="C204" s="38"/>
      <c r="D204" s="606" t="s">
        <v>17</v>
      </c>
      <c r="E204" s="606"/>
      <c r="F204" s="606"/>
      <c r="G204" s="607"/>
      <c r="H204" s="19">
        <f t="shared" si="669"/>
        <v>0</v>
      </c>
      <c r="I204" s="52">
        <f>I205</f>
        <v>0</v>
      </c>
      <c r="J204" s="290">
        <f>J205</f>
        <v>0</v>
      </c>
      <c r="K204" s="53">
        <f t="shared" ref="K204:AQ204" si="691">K205</f>
        <v>0</v>
      </c>
      <c r="L204" s="53">
        <f t="shared" si="691"/>
        <v>0</v>
      </c>
      <c r="M204" s="53">
        <f t="shared" si="691"/>
        <v>0</v>
      </c>
      <c r="N204" s="53">
        <f t="shared" si="691"/>
        <v>0</v>
      </c>
      <c r="O204" s="310">
        <f t="shared" si="691"/>
        <v>0</v>
      </c>
      <c r="P204" s="215"/>
      <c r="Q204" s="215"/>
      <c r="R204" s="215"/>
      <c r="S204" s="215"/>
      <c r="T204" s="19">
        <f t="shared" si="671"/>
        <v>0</v>
      </c>
      <c r="U204" s="52"/>
      <c r="V204" s="290"/>
      <c r="W204" s="53"/>
      <c r="X204" s="53"/>
      <c r="Y204" s="53"/>
      <c r="Z204" s="53"/>
      <c r="AA204" s="53"/>
      <c r="AB204" s="53"/>
      <c r="AC204" s="53"/>
      <c r="AD204" s="53"/>
      <c r="AE204" s="54"/>
      <c r="AF204" s="481">
        <f t="shared" si="672"/>
        <v>0</v>
      </c>
      <c r="AG204" s="52"/>
      <c r="AH204" s="290"/>
      <c r="AI204" s="53">
        <f t="shared" si="691"/>
        <v>0</v>
      </c>
      <c r="AJ204" s="53">
        <f t="shared" si="691"/>
        <v>0</v>
      </c>
      <c r="AK204" s="53">
        <f t="shared" si="691"/>
        <v>0</v>
      </c>
      <c r="AL204" s="53">
        <f t="shared" si="691"/>
        <v>0</v>
      </c>
      <c r="AM204" s="53">
        <f t="shared" si="691"/>
        <v>0</v>
      </c>
      <c r="AN204" s="53">
        <f t="shared" si="691"/>
        <v>0</v>
      </c>
      <c r="AO204" s="53">
        <f t="shared" si="691"/>
        <v>0</v>
      </c>
      <c r="AP204" s="53">
        <f>AP205</f>
        <v>0</v>
      </c>
      <c r="AQ204" s="54">
        <f t="shared" si="691"/>
        <v>0</v>
      </c>
      <c r="AR204" s="185"/>
      <c r="AS204" s="108"/>
      <c r="AT204" s="108"/>
      <c r="AU204" s="108"/>
      <c r="AV204" s="108"/>
      <c r="AW204" s="195"/>
      <c r="AX204" s="195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  <c r="DO204" s="202"/>
      <c r="DP204" s="202"/>
      <c r="DQ204" s="202"/>
      <c r="DR204" s="202"/>
      <c r="DS204" s="202"/>
      <c r="DT204" s="202"/>
      <c r="DU204" s="202"/>
      <c r="DV204" s="202"/>
      <c r="DW204" s="202"/>
      <c r="DX204" s="202"/>
      <c r="DY204" s="202"/>
      <c r="DZ204" s="202"/>
      <c r="EA204" s="202"/>
      <c r="EB204" s="202"/>
      <c r="EC204" s="202"/>
      <c r="ED204" s="202"/>
      <c r="EE204" s="202"/>
      <c r="EF204" s="202"/>
    </row>
    <row r="205" spans="1:136" s="21" customFormat="1" ht="24.75" hidden="1" customHeight="1" x14ac:dyDescent="0.3">
      <c r="A205" s="608">
        <v>42</v>
      </c>
      <c r="B205" s="608"/>
      <c r="C205" s="20"/>
      <c r="D205" s="609" t="s">
        <v>45</v>
      </c>
      <c r="E205" s="609"/>
      <c r="F205" s="609"/>
      <c r="G205" s="607"/>
      <c r="H205" s="19">
        <f t="shared" si="669"/>
        <v>0</v>
      </c>
      <c r="I205" s="52">
        <f>SUM(I206:I207)</f>
        <v>0</v>
      </c>
      <c r="J205" s="290">
        <f>SUM(J206:J207)</f>
        <v>0</v>
      </c>
      <c r="K205" s="53">
        <f t="shared" ref="K205:N205" si="692">SUM(K206:K207)</f>
        <v>0</v>
      </c>
      <c r="L205" s="53">
        <f t="shared" si="692"/>
        <v>0</v>
      </c>
      <c r="M205" s="53">
        <f t="shared" si="692"/>
        <v>0</v>
      </c>
      <c r="N205" s="53">
        <f t="shared" si="692"/>
        <v>0</v>
      </c>
      <c r="O205" s="310">
        <f t="shared" ref="O205" si="693">SUM(O206:O207)</f>
        <v>0</v>
      </c>
      <c r="P205" s="215"/>
      <c r="Q205" s="215"/>
      <c r="R205" s="215"/>
      <c r="S205" s="215"/>
      <c r="T205" s="19">
        <f t="shared" si="671"/>
        <v>0</v>
      </c>
      <c r="U205" s="52"/>
      <c r="V205" s="290"/>
      <c r="W205" s="53"/>
      <c r="X205" s="53"/>
      <c r="Y205" s="53"/>
      <c r="Z205" s="53"/>
      <c r="AA205" s="53"/>
      <c r="AB205" s="53"/>
      <c r="AC205" s="53"/>
      <c r="AD205" s="53"/>
      <c r="AE205" s="54"/>
      <c r="AF205" s="481">
        <f t="shared" si="672"/>
        <v>0</v>
      </c>
      <c r="AG205" s="52"/>
      <c r="AH205" s="290"/>
      <c r="AI205" s="53">
        <f t="shared" ref="AI205:AO205" si="694">SUM(AI206:AI207)</f>
        <v>0</v>
      </c>
      <c r="AJ205" s="53">
        <f t="shared" si="694"/>
        <v>0</v>
      </c>
      <c r="AK205" s="53">
        <f t="shared" si="694"/>
        <v>0</v>
      </c>
      <c r="AL205" s="53">
        <f t="shared" si="694"/>
        <v>0</v>
      </c>
      <c r="AM205" s="53">
        <f t="shared" ref="AM205" si="695">SUM(AM206:AM207)</f>
        <v>0</v>
      </c>
      <c r="AN205" s="53">
        <f t="shared" si="694"/>
        <v>0</v>
      </c>
      <c r="AO205" s="53">
        <f t="shared" si="694"/>
        <v>0</v>
      </c>
      <c r="AP205" s="53">
        <f>SUM(AP206:AP207)</f>
        <v>0</v>
      </c>
      <c r="AQ205" s="54">
        <f t="shared" ref="AQ205" si="696">SUM(AQ206:AQ207)</f>
        <v>0</v>
      </c>
      <c r="AR205" s="185"/>
      <c r="AS205" s="108"/>
      <c r="AT205" s="108"/>
      <c r="AU205" s="108"/>
      <c r="AV205" s="108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</row>
    <row r="206" spans="1:136" s="24" customFormat="1" ht="15.75" hidden="1" customHeight="1" x14ac:dyDescent="0.3">
      <c r="A206" s="591">
        <v>422</v>
      </c>
      <c r="B206" s="591"/>
      <c r="C206" s="591"/>
      <c r="D206" s="592" t="s">
        <v>11</v>
      </c>
      <c r="E206" s="592"/>
      <c r="F206" s="592"/>
      <c r="G206" s="592"/>
      <c r="H206" s="22">
        <f t="shared" si="669"/>
        <v>0</v>
      </c>
      <c r="I206" s="55"/>
      <c r="J206" s="291"/>
      <c r="K206" s="56"/>
      <c r="L206" s="56"/>
      <c r="M206" s="56"/>
      <c r="N206" s="56"/>
      <c r="O206" s="311"/>
      <c r="P206" s="215"/>
      <c r="Q206" s="215"/>
      <c r="R206" s="215"/>
      <c r="S206" s="215"/>
      <c r="T206" s="23">
        <f t="shared" si="671"/>
        <v>0</v>
      </c>
      <c r="U206" s="55"/>
      <c r="V206" s="291"/>
      <c r="W206" s="56"/>
      <c r="X206" s="56"/>
      <c r="Y206" s="56"/>
      <c r="Z206" s="56"/>
      <c r="AA206" s="56"/>
      <c r="AB206" s="56"/>
      <c r="AC206" s="56"/>
      <c r="AD206" s="56"/>
      <c r="AE206" s="57"/>
      <c r="AF206" s="482">
        <f t="shared" si="672"/>
        <v>0</v>
      </c>
      <c r="AG206" s="55"/>
      <c r="AH206" s="291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5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199"/>
      <c r="CX206" s="199"/>
      <c r="CY206" s="199"/>
      <c r="CZ206" s="199"/>
      <c r="DA206" s="199"/>
      <c r="DB206" s="199"/>
      <c r="DC206" s="199"/>
      <c r="DD206" s="199"/>
      <c r="DE206" s="199"/>
      <c r="DF206" s="199"/>
      <c r="DG206" s="199"/>
      <c r="DH206" s="199"/>
      <c r="DI206" s="199"/>
      <c r="DJ206" s="199"/>
      <c r="DK206" s="199"/>
      <c r="DL206" s="199"/>
      <c r="DM206" s="199"/>
      <c r="DN206" s="199"/>
      <c r="DO206" s="199"/>
      <c r="DP206" s="199"/>
      <c r="DQ206" s="199"/>
      <c r="DR206" s="199"/>
      <c r="DS206" s="199"/>
      <c r="DT206" s="199"/>
      <c r="DU206" s="199"/>
      <c r="DV206" s="199"/>
      <c r="DW206" s="199"/>
      <c r="DX206" s="199"/>
      <c r="DY206" s="199"/>
      <c r="DZ206" s="199"/>
      <c r="EA206" s="199"/>
      <c r="EB206" s="199"/>
      <c r="EC206" s="199"/>
      <c r="ED206" s="199"/>
      <c r="EE206" s="199"/>
      <c r="EF206" s="199"/>
    </row>
    <row r="207" spans="1:136" s="24" customFormat="1" ht="29.25" hidden="1" customHeight="1" x14ac:dyDescent="0.3">
      <c r="A207" s="591">
        <v>424</v>
      </c>
      <c r="B207" s="591"/>
      <c r="C207" s="591"/>
      <c r="D207" s="592" t="s">
        <v>46</v>
      </c>
      <c r="E207" s="592"/>
      <c r="F207" s="592"/>
      <c r="G207" s="592"/>
      <c r="H207" s="22">
        <f t="shared" si="669"/>
        <v>0</v>
      </c>
      <c r="I207" s="55"/>
      <c r="J207" s="291"/>
      <c r="K207" s="56"/>
      <c r="L207" s="56"/>
      <c r="M207" s="56"/>
      <c r="N207" s="56"/>
      <c r="O207" s="311"/>
      <c r="P207" s="215"/>
      <c r="Q207" s="215"/>
      <c r="R207" s="215"/>
      <c r="S207" s="215"/>
      <c r="T207" s="23">
        <f t="shared" si="671"/>
        <v>0</v>
      </c>
      <c r="U207" s="55"/>
      <c r="V207" s="291"/>
      <c r="W207" s="56"/>
      <c r="X207" s="56"/>
      <c r="Y207" s="56"/>
      <c r="Z207" s="56"/>
      <c r="AA207" s="56"/>
      <c r="AB207" s="56"/>
      <c r="AC207" s="56"/>
      <c r="AD207" s="56"/>
      <c r="AE207" s="57"/>
      <c r="AF207" s="482">
        <f t="shared" si="672"/>
        <v>0</v>
      </c>
      <c r="AG207" s="55"/>
      <c r="AH207" s="291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5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</row>
    <row r="208" spans="1:136" ht="0" hidden="1" customHeight="1" x14ac:dyDescent="0.3">
      <c r="P208" s="215"/>
      <c r="Q208" s="215"/>
      <c r="R208" s="215"/>
      <c r="S208" s="215"/>
    </row>
    <row r="209" spans="1:44" ht="0" hidden="1" customHeight="1" x14ac:dyDescent="0.3">
      <c r="P209" s="215"/>
      <c r="Q209" s="215"/>
      <c r="R209" s="215"/>
      <c r="S209" s="215"/>
    </row>
    <row r="210" spans="1:44" ht="0" hidden="1" customHeight="1" x14ac:dyDescent="0.3">
      <c r="P210" s="215"/>
      <c r="Q210" s="215"/>
      <c r="R210" s="215"/>
      <c r="S210" s="215"/>
    </row>
    <row r="211" spans="1:44" ht="0" hidden="1" customHeight="1" x14ac:dyDescent="0.3">
      <c r="P211" s="215"/>
      <c r="Q211" s="215"/>
      <c r="R211" s="215"/>
      <c r="S211" s="215"/>
    </row>
    <row r="212" spans="1:44" ht="0" hidden="1" customHeight="1" x14ac:dyDescent="0.3">
      <c r="P212" s="215"/>
      <c r="Q212" s="215"/>
      <c r="R212" s="215"/>
      <c r="S212" s="215"/>
    </row>
    <row r="213" spans="1:44" ht="0" hidden="1" customHeight="1" x14ac:dyDescent="0.3">
      <c r="P213" s="215"/>
      <c r="Q213" s="215"/>
      <c r="R213" s="215"/>
      <c r="S213" s="215"/>
    </row>
    <row r="214" spans="1:44" ht="0" hidden="1" customHeight="1" x14ac:dyDescent="0.3">
      <c r="P214" s="215"/>
      <c r="Q214" s="215"/>
      <c r="R214" s="215"/>
      <c r="S214" s="215"/>
    </row>
    <row r="215" spans="1:44" ht="0" hidden="1" customHeight="1" x14ac:dyDescent="0.3">
      <c r="P215" s="215"/>
      <c r="Q215" s="215"/>
      <c r="R215" s="215"/>
      <c r="S215" s="215"/>
    </row>
    <row r="216" spans="1:44" ht="0" hidden="1" customHeight="1" x14ac:dyDescent="0.3">
      <c r="P216" s="215"/>
      <c r="Q216" s="215"/>
      <c r="R216" s="215"/>
      <c r="S216" s="215"/>
    </row>
    <row r="217" spans="1:44" ht="0" hidden="1" customHeight="1" x14ac:dyDescent="0.3">
      <c r="P217" s="215"/>
      <c r="Q217" s="215"/>
      <c r="R217" s="215"/>
      <c r="S217" s="215"/>
    </row>
    <row r="218" spans="1:44" ht="0" hidden="1" customHeight="1" x14ac:dyDescent="0.3">
      <c r="P218" s="215"/>
      <c r="Q218" s="215"/>
      <c r="R218" s="215"/>
      <c r="S218" s="215"/>
    </row>
    <row r="219" spans="1:44" ht="0" hidden="1" customHeight="1" x14ac:dyDescent="0.3">
      <c r="P219" s="215"/>
      <c r="Q219" s="215"/>
      <c r="R219" s="215"/>
      <c r="S219" s="215"/>
    </row>
    <row r="220" spans="1:44" ht="0" hidden="1" customHeight="1" x14ac:dyDescent="0.3">
      <c r="P220" s="215"/>
      <c r="Q220" s="215"/>
      <c r="R220" s="215"/>
      <c r="S220" s="215"/>
    </row>
    <row r="221" spans="1:44" ht="0" hidden="1" customHeight="1" x14ac:dyDescent="0.3">
      <c r="P221" s="215"/>
      <c r="Q221" s="215"/>
      <c r="R221" s="215"/>
      <c r="S221" s="215"/>
    </row>
    <row r="222" spans="1:44" ht="0" hidden="1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15"/>
      <c r="Q222" s="215"/>
      <c r="R222" s="215"/>
      <c r="S222" s="215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200"/>
    </row>
    <row r="223" spans="1:44" ht="0" hidden="1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15"/>
      <c r="Q223" s="215"/>
      <c r="R223" s="215"/>
      <c r="S223" s="215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200"/>
    </row>
    <row r="224" spans="1:44" ht="0" hidden="1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15"/>
      <c r="Q224" s="215"/>
      <c r="R224" s="215"/>
      <c r="S224" s="215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200"/>
    </row>
    <row r="225" spans="1:44" ht="0" hidden="1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15"/>
      <c r="Q225" s="215"/>
      <c r="R225" s="215"/>
      <c r="S225" s="215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200"/>
    </row>
    <row r="226" spans="1:44" ht="0" hidden="1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15"/>
      <c r="Q226" s="215"/>
      <c r="R226" s="215"/>
      <c r="S226" s="215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200"/>
    </row>
    <row r="227" spans="1:44" ht="0" hidden="1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15"/>
      <c r="Q227" s="215"/>
      <c r="R227" s="215"/>
      <c r="S227" s="215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200"/>
    </row>
    <row r="228" spans="1:44" ht="0" hidden="1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15"/>
      <c r="Q228" s="215"/>
      <c r="R228" s="215"/>
      <c r="S228" s="215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200"/>
    </row>
    <row r="229" spans="1:44" ht="0" hidden="1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15"/>
      <c r="Q229" s="215"/>
      <c r="R229" s="215"/>
      <c r="S229" s="215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200"/>
    </row>
    <row r="230" spans="1:44" ht="0" hidden="1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15"/>
      <c r="Q230" s="215"/>
      <c r="R230" s="215"/>
      <c r="S230" s="215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200"/>
    </row>
    <row r="231" spans="1:44" ht="0" hidden="1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15"/>
      <c r="Q231" s="215"/>
      <c r="R231" s="215"/>
      <c r="S231" s="215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200"/>
    </row>
    <row r="232" spans="1:44" ht="0" hidden="1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15"/>
      <c r="Q232" s="215"/>
      <c r="R232" s="215"/>
      <c r="S232" s="215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200"/>
    </row>
    <row r="233" spans="1:44" ht="0" hidden="1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15"/>
      <c r="Q233" s="215"/>
      <c r="R233" s="215"/>
      <c r="S233" s="215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200"/>
    </row>
    <row r="234" spans="1:44" ht="0" hidden="1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15"/>
      <c r="Q234" s="215"/>
      <c r="R234" s="215"/>
      <c r="S234" s="215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200"/>
    </row>
    <row r="235" spans="1:44" ht="0" hidden="1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15"/>
      <c r="Q235" s="215"/>
      <c r="R235" s="215"/>
      <c r="S235" s="215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200"/>
    </row>
    <row r="236" spans="1:44" ht="0" hidden="1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15"/>
      <c r="Q236" s="215"/>
      <c r="R236" s="215"/>
      <c r="S236" s="215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200"/>
    </row>
    <row r="237" spans="1:44" ht="0" hidden="1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15"/>
      <c r="Q237" s="215"/>
      <c r="R237" s="215"/>
      <c r="S237" s="215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200"/>
    </row>
    <row r="238" spans="1:44" ht="0" hidden="1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15"/>
      <c r="Q238" s="215"/>
      <c r="R238" s="215"/>
      <c r="S238" s="215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200"/>
    </row>
    <row r="239" spans="1:44" ht="0" hidden="1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15"/>
      <c r="Q239" s="215"/>
      <c r="R239" s="215"/>
      <c r="S239" s="215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200"/>
    </row>
    <row r="240" spans="1:44" ht="0" hidden="1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15"/>
      <c r="Q240" s="215"/>
      <c r="R240" s="215"/>
      <c r="S240" s="215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200"/>
    </row>
    <row r="241" spans="1:44" ht="0" hidden="1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15"/>
      <c r="Q241" s="215"/>
      <c r="R241" s="215"/>
      <c r="S241" s="215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200"/>
    </row>
    <row r="242" spans="1:44" ht="0" hidden="1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15"/>
      <c r="Q242" s="215"/>
      <c r="R242" s="215"/>
      <c r="S242" s="215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200"/>
    </row>
    <row r="243" spans="1:44" ht="0" hidden="1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15"/>
      <c r="Q243" s="215"/>
      <c r="R243" s="215"/>
      <c r="S243" s="215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200"/>
    </row>
    <row r="244" spans="1:44" ht="0" hidden="1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15"/>
      <c r="Q244" s="215"/>
      <c r="R244" s="215"/>
      <c r="S244" s="215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200"/>
    </row>
    <row r="245" spans="1:44" ht="0" hidden="1" customHeight="1" x14ac:dyDescent="0.3"/>
    <row r="246" spans="1:44" ht="0" hidden="1" customHeight="1" x14ac:dyDescent="0.3"/>
  </sheetData>
  <sheetProtection password="8306" sheet="1" objects="1" scenarios="1" formatCells="0" formatColumns="0" formatRows="0"/>
  <mergeCells count="297">
    <mergeCell ref="AO165:AQ165"/>
    <mergeCell ref="AO166:AQ166"/>
    <mergeCell ref="AG165:AI165"/>
    <mergeCell ref="AG166:AI166"/>
    <mergeCell ref="D76:G76"/>
    <mergeCell ref="D77:G77"/>
    <mergeCell ref="D78:G78"/>
    <mergeCell ref="D79:G79"/>
    <mergeCell ref="D80:G80"/>
    <mergeCell ref="U166:X166"/>
    <mergeCell ref="I166:L166"/>
    <mergeCell ref="Q166:S166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U11:W11"/>
    <mergeCell ref="Y11:AE11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AG73:AQ73"/>
    <mergeCell ref="A48:B48"/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</mergeCells>
  <conditionalFormatting sqref="I133:T133 I145:T146 I67:T67 AF67 AF145:AF146 AF133 AF69:AF72 I69:T72 T68 I139:AQ139">
    <cfRule type="containsBlanks" dxfId="145" priority="376">
      <formula>LEN(TRIM(I67))=0</formula>
    </cfRule>
  </conditionalFormatting>
  <conditionalFormatting sqref="I206:O207 I203:O203 I198:O201 I194:O196">
    <cfRule type="containsBlanks" dxfId="144" priority="366">
      <formula>LEN(TRIM(I194))=0</formula>
    </cfRule>
  </conditionalFormatting>
  <conditionalFormatting sqref="T194:T196 T198:T201 T203 T206:T207 AF206:AF207 AF203 AF198:AF201 AF194:AF196">
    <cfRule type="containsBlanks" dxfId="143" priority="365">
      <formula>LEN(TRIM(T194))=0</formula>
    </cfRule>
  </conditionalFormatting>
  <conditionalFormatting sqref="I183:O183 I180:O180 I175:O178 I171:O173">
    <cfRule type="containsBlanks" dxfId="142" priority="285">
      <formula>LEN(TRIM(I171))=0</formula>
    </cfRule>
  </conditionalFormatting>
  <conditionalFormatting sqref="T171:T173 T175:T178 T180 T183 AF183 AF180 AF175:AF178 AF171:AF173">
    <cfRule type="containsBlanks" dxfId="141" priority="284">
      <formula>LEN(TRIM(T171))=0</formula>
    </cfRule>
  </conditionalFormatting>
  <conditionalFormatting sqref="I184:O184">
    <cfRule type="containsBlanks" dxfId="140" priority="283">
      <formula>LEN(TRIM(I184))=0</formula>
    </cfRule>
  </conditionalFormatting>
  <conditionalFormatting sqref="T184 AF184">
    <cfRule type="containsBlanks" dxfId="139" priority="282">
      <formula>LEN(TRIM(T184))=0</formula>
    </cfRule>
  </conditionalFormatting>
  <conditionalFormatting sqref="I129:S132">
    <cfRule type="containsBlanks" dxfId="138" priority="273">
      <formula>LEN(TRIM(I129))=0</formula>
    </cfRule>
  </conditionalFormatting>
  <conditionalFormatting sqref="T129:T132 AF129:AF132">
    <cfRule type="containsBlanks" dxfId="137" priority="272">
      <formula>LEN(TRIM(T129))=0</formula>
    </cfRule>
  </conditionalFormatting>
  <conditionalFormatting sqref="I125:T127 AF125:AF127">
    <cfRule type="containsBlanks" dxfId="136" priority="274">
      <formula>LEN(TRIM(I125))=0</formula>
    </cfRule>
  </conditionalFormatting>
  <conditionalFormatting sqref="T135:T136 AF135:AF136">
    <cfRule type="containsBlanks" dxfId="135" priority="240">
      <formula>LEN(TRIM(T135))=0</formula>
    </cfRule>
  </conditionalFormatting>
  <conditionalFormatting sqref="T155 AF155">
    <cfRule type="containsBlanks" dxfId="134" priority="219">
      <formula>LEN(TRIM(T155))=0</formula>
    </cfRule>
  </conditionalFormatting>
  <conditionalFormatting sqref="I156:T156 AF156">
    <cfRule type="containsBlanks" dxfId="133" priority="227">
      <formula>LEN(TRIM(I156))=0</formula>
    </cfRule>
  </conditionalFormatting>
  <conditionalFormatting sqref="T149:T150 AF149:AF150">
    <cfRule type="containsBlanks" dxfId="132" priority="215">
      <formula>LEN(TRIM(T149))=0</formula>
    </cfRule>
  </conditionalFormatting>
  <conditionalFormatting sqref="I155:S155">
    <cfRule type="containsBlanks" dxfId="131" priority="220">
      <formula>LEN(TRIM(I155))=0</formula>
    </cfRule>
  </conditionalFormatting>
  <conditionalFormatting sqref="I135:S136">
    <cfRule type="containsBlanks" dxfId="130" priority="241">
      <formula>LEN(TRIM(I135))=0</formula>
    </cfRule>
  </conditionalFormatting>
  <conditionalFormatting sqref="I149:S150">
    <cfRule type="containsBlanks" dxfId="129" priority="216">
      <formula>LEN(TRIM(I149))=0</formula>
    </cfRule>
  </conditionalFormatting>
  <conditionalFormatting sqref="H13:T13 AF13">
    <cfRule type="cellIs" dxfId="128" priority="233" operator="notEqual">
      <formula>0</formula>
    </cfRule>
  </conditionalFormatting>
  <conditionalFormatting sqref="I27:T27 AF27">
    <cfRule type="containsBlanks" dxfId="127" priority="191">
      <formula>LEN(TRIM(I27))=0</formula>
    </cfRule>
  </conditionalFormatting>
  <conditionalFormatting sqref="I20:T22 AF20:AF22">
    <cfRule type="containsBlanks" dxfId="126" priority="190">
      <formula>LEN(TRIM(I20))=0</formula>
    </cfRule>
  </conditionalFormatting>
  <conditionalFormatting sqref="T33:T39 AF33:AF39">
    <cfRule type="containsBlanks" dxfId="125" priority="182">
      <formula>LEN(TRIM(T33))=0</formula>
    </cfRule>
  </conditionalFormatting>
  <conditionalFormatting sqref="I24:S26">
    <cfRule type="containsBlanks" dxfId="124" priority="189">
      <formula>LEN(TRIM(I24))=0</formula>
    </cfRule>
  </conditionalFormatting>
  <conditionalFormatting sqref="T24:T26 AF24:AF26">
    <cfRule type="containsBlanks" dxfId="123" priority="188">
      <formula>LEN(TRIM(T24))=0</formula>
    </cfRule>
  </conditionalFormatting>
  <conditionalFormatting sqref="I32:S32">
    <cfRule type="containsBlanks" dxfId="122" priority="185">
      <formula>LEN(TRIM(I32))=0</formula>
    </cfRule>
  </conditionalFormatting>
  <conditionalFormatting sqref="T32 AF32">
    <cfRule type="containsBlanks" dxfId="121" priority="184">
      <formula>LEN(TRIM(T32))=0</formula>
    </cfRule>
  </conditionalFormatting>
  <conditionalFormatting sqref="I33:S39">
    <cfRule type="containsBlanks" dxfId="120" priority="183">
      <formula>LEN(TRIM(I33))=0</formula>
    </cfRule>
  </conditionalFormatting>
  <conditionalFormatting sqref="A11 H11">
    <cfRule type="cellIs" dxfId="119" priority="172" operator="notEqual">
      <formula>0</formula>
    </cfRule>
  </conditionalFormatting>
  <conditionalFormatting sqref="H13:T13 AF13">
    <cfRule type="notContainsBlanks" dxfId="118" priority="171">
      <formula>LEN(TRIM(H13))&gt;0</formula>
    </cfRule>
  </conditionalFormatting>
  <conditionalFormatting sqref="T58:T60 AF58:AF60">
    <cfRule type="containsBlanks" dxfId="117" priority="152">
      <formula>LEN(TRIM(T58))=0</formula>
    </cfRule>
  </conditionalFormatting>
  <conditionalFormatting sqref="I58:S60">
    <cfRule type="containsBlanks" dxfId="116" priority="153">
      <formula>LEN(TRIM(I58))=0</formula>
    </cfRule>
  </conditionalFormatting>
  <conditionalFormatting sqref="I62:T62 AF62">
    <cfRule type="containsBlanks" dxfId="115" priority="155">
      <formula>LEN(TRIM(I62))=0</formula>
    </cfRule>
  </conditionalFormatting>
  <conditionalFormatting sqref="T61 AF61">
    <cfRule type="containsBlanks" dxfId="114" priority="146">
      <formula>LEN(TRIM(T61))=0</formula>
    </cfRule>
  </conditionalFormatting>
  <conditionalFormatting sqref="I61:S61">
    <cfRule type="containsBlanks" dxfId="113" priority="147">
      <formula>LEN(TRIM(I61))=0</formula>
    </cfRule>
  </conditionalFormatting>
  <conditionalFormatting sqref="I85:T85 AF85">
    <cfRule type="containsBlanks" dxfId="112" priority="145">
      <formula>LEN(TRIM(I85))=0</formula>
    </cfRule>
  </conditionalFormatting>
  <conditionalFormatting sqref="I78:T80 AF78:AF80">
    <cfRule type="containsBlanks" dxfId="111" priority="144">
      <formula>LEN(TRIM(I78))=0</formula>
    </cfRule>
  </conditionalFormatting>
  <conditionalFormatting sqref="I82:S84">
    <cfRule type="containsBlanks" dxfId="110" priority="143">
      <formula>LEN(TRIM(I82))=0</formula>
    </cfRule>
  </conditionalFormatting>
  <conditionalFormatting sqref="T82:T84 AF82:AF84">
    <cfRule type="containsBlanks" dxfId="109" priority="142">
      <formula>LEN(TRIM(T82))=0</formula>
    </cfRule>
  </conditionalFormatting>
  <conditionalFormatting sqref="I93:T93 AF93">
    <cfRule type="containsBlanks" dxfId="108" priority="141">
      <formula>LEN(TRIM(I93))=0</formula>
    </cfRule>
  </conditionalFormatting>
  <conditionalFormatting sqref="I105:T105 AF105">
    <cfRule type="containsBlanks" dxfId="107" priority="133">
      <formula>LEN(TRIM(I105))=0</formula>
    </cfRule>
  </conditionalFormatting>
  <conditionalFormatting sqref="T96 AF96">
    <cfRule type="containsBlanks" dxfId="106" priority="134">
      <formula>LEN(TRIM(T96))=0</formula>
    </cfRule>
  </conditionalFormatting>
  <conditionalFormatting sqref="I90:S92">
    <cfRule type="containsBlanks" dxfId="105" priority="139">
      <formula>LEN(TRIM(I90))=0</formula>
    </cfRule>
  </conditionalFormatting>
  <conditionalFormatting sqref="T90:T92 AF90:AF92">
    <cfRule type="containsBlanks" dxfId="104" priority="138">
      <formula>LEN(TRIM(T90))=0</formula>
    </cfRule>
  </conditionalFormatting>
  <conditionalFormatting sqref="I118:T118 AF118">
    <cfRule type="containsBlanks" dxfId="103" priority="130">
      <formula>LEN(TRIM(I118))=0</formula>
    </cfRule>
  </conditionalFormatting>
  <conditionalFormatting sqref="I96:S96">
    <cfRule type="containsBlanks" dxfId="102" priority="135">
      <formula>LEN(TRIM(I96))=0</formula>
    </cfRule>
  </conditionalFormatting>
  <conditionalFormatting sqref="I111:T113 AF111:AF113">
    <cfRule type="containsBlanks" dxfId="101" priority="129">
      <formula>LEN(TRIM(I111))=0</formula>
    </cfRule>
  </conditionalFormatting>
  <conditionalFormatting sqref="I102:S104">
    <cfRule type="containsBlanks" dxfId="100" priority="132">
      <formula>LEN(TRIM(I102))=0</formula>
    </cfRule>
  </conditionalFormatting>
  <conditionalFormatting sqref="T102:T104 AF102:AF104">
    <cfRule type="containsBlanks" dxfId="99" priority="131">
      <formula>LEN(TRIM(T102))=0</formula>
    </cfRule>
  </conditionalFormatting>
  <conditionalFormatting sqref="I115:S117">
    <cfRule type="containsBlanks" dxfId="98" priority="128">
      <formula>LEN(TRIM(I115))=0</formula>
    </cfRule>
  </conditionalFormatting>
  <conditionalFormatting sqref="T115:T117 AF115:AF117">
    <cfRule type="containsBlanks" dxfId="97" priority="127">
      <formula>LEN(TRIM(T115))=0</formula>
    </cfRule>
  </conditionalFormatting>
  <conditionalFormatting sqref="U133:AE133 U145:AE146 U67:AE67 U69:AE72">
    <cfRule type="containsBlanks" dxfId="96" priority="126">
      <formula>LEN(TRIM(U67))=0</formula>
    </cfRule>
  </conditionalFormatting>
  <conditionalFormatting sqref="U206:AE207 U203:AE203 U198:AE201 U194:AE196">
    <cfRule type="containsBlanks" dxfId="95" priority="125">
      <formula>LEN(TRIM(U194))=0</formula>
    </cfRule>
  </conditionalFormatting>
  <conditionalFormatting sqref="U183:AE183 U180:AE180 U175:AE178 U171:AE173">
    <cfRule type="containsBlanks" dxfId="94" priority="124">
      <formula>LEN(TRIM(U171))=0</formula>
    </cfRule>
  </conditionalFormatting>
  <conditionalFormatting sqref="U184:AE184">
    <cfRule type="containsBlanks" dxfId="93" priority="123">
      <formula>LEN(TRIM(U184))=0</formula>
    </cfRule>
  </conditionalFormatting>
  <conditionalFormatting sqref="U129:AE132">
    <cfRule type="containsBlanks" dxfId="92" priority="121">
      <formula>LEN(TRIM(U129))=0</formula>
    </cfRule>
  </conditionalFormatting>
  <conditionalFormatting sqref="U125:AE127">
    <cfRule type="containsBlanks" dxfId="91" priority="122">
      <formula>LEN(TRIM(U125))=0</formula>
    </cfRule>
  </conditionalFormatting>
  <conditionalFormatting sqref="U156:AE156">
    <cfRule type="containsBlanks" dxfId="90" priority="118">
      <formula>LEN(TRIM(U156))=0</formula>
    </cfRule>
  </conditionalFormatting>
  <conditionalFormatting sqref="U155:AE155">
    <cfRule type="containsBlanks" dxfId="89" priority="117">
      <formula>LEN(TRIM(U155))=0</formula>
    </cfRule>
  </conditionalFormatting>
  <conditionalFormatting sqref="U135:AE136">
    <cfRule type="containsBlanks" dxfId="88" priority="120">
      <formula>LEN(TRIM(U135))=0</formula>
    </cfRule>
  </conditionalFormatting>
  <conditionalFormatting sqref="U149:AE150">
    <cfRule type="containsBlanks" dxfId="87" priority="116">
      <formula>LEN(TRIM(U149))=0</formula>
    </cfRule>
  </conditionalFormatting>
  <conditionalFormatting sqref="U13:AE13">
    <cfRule type="cellIs" dxfId="86" priority="119" operator="notEqual">
      <formula>0</formula>
    </cfRule>
  </conditionalFormatting>
  <conditionalFormatting sqref="U27:AE27">
    <cfRule type="containsBlanks" dxfId="85" priority="115">
      <formula>LEN(TRIM(U27))=0</formula>
    </cfRule>
  </conditionalFormatting>
  <conditionalFormatting sqref="U20:AE22">
    <cfRule type="containsBlanks" dxfId="84" priority="114">
      <formula>LEN(TRIM(U20))=0</formula>
    </cfRule>
  </conditionalFormatting>
  <conditionalFormatting sqref="U24:AE26">
    <cfRule type="containsBlanks" dxfId="83" priority="113">
      <formula>LEN(TRIM(U24))=0</formula>
    </cfRule>
  </conditionalFormatting>
  <conditionalFormatting sqref="U32:AE32">
    <cfRule type="containsBlanks" dxfId="82" priority="112">
      <formula>LEN(TRIM(U32))=0</formula>
    </cfRule>
  </conditionalFormatting>
  <conditionalFormatting sqref="U33:AE39">
    <cfRule type="containsBlanks" dxfId="81" priority="111">
      <formula>LEN(TRIM(U33))=0</formula>
    </cfRule>
  </conditionalFormatting>
  <conditionalFormatting sqref="U13:AE13">
    <cfRule type="notContainsBlanks" dxfId="80" priority="110">
      <formula>LEN(TRIM(U13))&gt;0</formula>
    </cfRule>
  </conditionalFormatting>
  <conditionalFormatting sqref="U85:AE85">
    <cfRule type="containsBlanks" dxfId="79" priority="103">
      <formula>LEN(TRIM(U85))=0</formula>
    </cfRule>
  </conditionalFormatting>
  <conditionalFormatting sqref="U58:AE60">
    <cfRule type="containsBlanks" dxfId="78" priority="105">
      <formula>LEN(TRIM(U58))=0</formula>
    </cfRule>
  </conditionalFormatting>
  <conditionalFormatting sqref="U61:AE61">
    <cfRule type="containsBlanks" dxfId="77" priority="104">
      <formula>LEN(TRIM(U61))=0</formula>
    </cfRule>
  </conditionalFormatting>
  <conditionalFormatting sqref="U62:AE62">
    <cfRule type="containsBlanks" dxfId="76" priority="106">
      <formula>LEN(TRIM(U62))=0</formula>
    </cfRule>
  </conditionalFormatting>
  <conditionalFormatting sqref="U78:AE80">
    <cfRule type="containsBlanks" dxfId="75" priority="102">
      <formula>LEN(TRIM(U78))=0</formula>
    </cfRule>
  </conditionalFormatting>
  <conditionalFormatting sqref="U82:AE84">
    <cfRule type="containsBlanks" dxfId="74" priority="101">
      <formula>LEN(TRIM(U82))=0</formula>
    </cfRule>
  </conditionalFormatting>
  <conditionalFormatting sqref="U93:AE93">
    <cfRule type="containsBlanks" dxfId="73" priority="100">
      <formula>LEN(TRIM(U93))=0</formula>
    </cfRule>
  </conditionalFormatting>
  <conditionalFormatting sqref="U105:AE105">
    <cfRule type="containsBlanks" dxfId="72" priority="97">
      <formula>LEN(TRIM(U105))=0</formula>
    </cfRule>
  </conditionalFormatting>
  <conditionalFormatting sqref="U90:AE92">
    <cfRule type="containsBlanks" dxfId="71" priority="99">
      <formula>LEN(TRIM(U90))=0</formula>
    </cfRule>
  </conditionalFormatting>
  <conditionalFormatting sqref="U118:AE118">
    <cfRule type="containsBlanks" dxfId="70" priority="95">
      <formula>LEN(TRIM(U118))=0</formula>
    </cfRule>
  </conditionalFormatting>
  <conditionalFormatting sqref="U96:AE96">
    <cfRule type="containsBlanks" dxfId="69" priority="98">
      <formula>LEN(TRIM(U96))=0</formula>
    </cfRule>
  </conditionalFormatting>
  <conditionalFormatting sqref="U111:AE113">
    <cfRule type="containsBlanks" dxfId="68" priority="94">
      <formula>LEN(TRIM(U111))=0</formula>
    </cfRule>
  </conditionalFormatting>
  <conditionalFormatting sqref="U102:AE104">
    <cfRule type="containsBlanks" dxfId="67" priority="96">
      <formula>LEN(TRIM(U102))=0</formula>
    </cfRule>
  </conditionalFormatting>
  <conditionalFormatting sqref="U115:AE117">
    <cfRule type="containsBlanks" dxfId="66" priority="93">
      <formula>LEN(TRIM(U115))=0</formula>
    </cfRule>
  </conditionalFormatting>
  <conditionalFormatting sqref="AG133:AQ133 AG145:AQ146 AG67:AQ67 AG69:AQ72">
    <cfRule type="containsBlanks" dxfId="65" priority="92">
      <formula>LEN(TRIM(AG67))=0</formula>
    </cfRule>
  </conditionalFormatting>
  <conditionalFormatting sqref="AG206:AQ207 AG203:AQ203 AG198:AQ201 AG194:AQ196">
    <cfRule type="containsBlanks" dxfId="64" priority="91">
      <formula>LEN(TRIM(AG194))=0</formula>
    </cfRule>
  </conditionalFormatting>
  <conditionalFormatting sqref="AG183:AQ183 AG180:AQ180 AG175:AQ178 AG171:AQ173">
    <cfRule type="containsBlanks" dxfId="63" priority="90">
      <formula>LEN(TRIM(AG171))=0</formula>
    </cfRule>
  </conditionalFormatting>
  <conditionalFormatting sqref="AG184:AQ184">
    <cfRule type="containsBlanks" dxfId="62" priority="89">
      <formula>LEN(TRIM(AG184))=0</formula>
    </cfRule>
  </conditionalFormatting>
  <conditionalFormatting sqref="AG129:AQ132">
    <cfRule type="containsBlanks" dxfId="61" priority="87">
      <formula>LEN(TRIM(AG129))=0</formula>
    </cfRule>
  </conditionalFormatting>
  <conditionalFormatting sqref="AG125:AQ127">
    <cfRule type="containsBlanks" dxfId="60" priority="88">
      <formula>LEN(TRIM(AG125))=0</formula>
    </cfRule>
  </conditionalFormatting>
  <conditionalFormatting sqref="AG156:AQ156">
    <cfRule type="containsBlanks" dxfId="59" priority="84">
      <formula>LEN(TRIM(AG156))=0</formula>
    </cfRule>
  </conditionalFormatting>
  <conditionalFormatting sqref="AG155:AQ155">
    <cfRule type="containsBlanks" dxfId="58" priority="83">
      <formula>LEN(TRIM(AG155))=0</formula>
    </cfRule>
  </conditionalFormatting>
  <conditionalFormatting sqref="AG135:AQ136">
    <cfRule type="containsBlanks" dxfId="57" priority="86">
      <formula>LEN(TRIM(AG135))=0</formula>
    </cfRule>
  </conditionalFormatting>
  <conditionalFormatting sqref="AG149:AQ150">
    <cfRule type="containsBlanks" dxfId="56" priority="82">
      <formula>LEN(TRIM(AG149))=0</formula>
    </cfRule>
  </conditionalFormatting>
  <conditionalFormatting sqref="AG13:AQ13">
    <cfRule type="cellIs" dxfId="55" priority="85" operator="notEqual">
      <formula>0</formula>
    </cfRule>
  </conditionalFormatting>
  <conditionalFormatting sqref="AG27:AQ27">
    <cfRule type="containsBlanks" dxfId="54" priority="81">
      <formula>LEN(TRIM(AG27))=0</formula>
    </cfRule>
  </conditionalFormatting>
  <conditionalFormatting sqref="AG20:AQ22">
    <cfRule type="containsBlanks" dxfId="53" priority="80">
      <formula>LEN(TRIM(AG20))=0</formula>
    </cfRule>
  </conditionalFormatting>
  <conditionalFormatting sqref="AG24:AQ26">
    <cfRule type="containsBlanks" dxfId="52" priority="79">
      <formula>LEN(TRIM(AG24))=0</formula>
    </cfRule>
  </conditionalFormatting>
  <conditionalFormatting sqref="AG32:AQ32">
    <cfRule type="containsBlanks" dxfId="51" priority="78">
      <formula>LEN(TRIM(AG32))=0</formula>
    </cfRule>
  </conditionalFormatting>
  <conditionalFormatting sqref="AG33:AQ39">
    <cfRule type="containsBlanks" dxfId="50" priority="77">
      <formula>LEN(TRIM(AG33))=0</formula>
    </cfRule>
  </conditionalFormatting>
  <conditionalFormatting sqref="AG13:AQ13">
    <cfRule type="notContainsBlanks" dxfId="49" priority="76">
      <formula>LEN(TRIM(AG13))&gt;0</formula>
    </cfRule>
  </conditionalFormatting>
  <conditionalFormatting sqref="AG85:AQ85">
    <cfRule type="containsBlanks" dxfId="48" priority="69">
      <formula>LEN(TRIM(AG85))=0</formula>
    </cfRule>
  </conditionalFormatting>
  <conditionalFormatting sqref="AG58:AQ60">
    <cfRule type="containsBlanks" dxfId="47" priority="71">
      <formula>LEN(TRIM(AG58))=0</formula>
    </cfRule>
  </conditionalFormatting>
  <conditionalFormatting sqref="AG61:AQ61">
    <cfRule type="containsBlanks" dxfId="46" priority="70">
      <formula>LEN(TRIM(AG61))=0</formula>
    </cfRule>
  </conditionalFormatting>
  <conditionalFormatting sqref="AG62:AQ62">
    <cfRule type="containsBlanks" dxfId="45" priority="72">
      <formula>LEN(TRIM(AG62))=0</formula>
    </cfRule>
  </conditionalFormatting>
  <conditionalFormatting sqref="AG78:AQ80">
    <cfRule type="containsBlanks" dxfId="44" priority="68">
      <formula>LEN(TRIM(AG78))=0</formula>
    </cfRule>
  </conditionalFormatting>
  <conditionalFormatting sqref="AG82:AQ84">
    <cfRule type="containsBlanks" dxfId="43" priority="67">
      <formula>LEN(TRIM(AG82))=0</formula>
    </cfRule>
  </conditionalFormatting>
  <conditionalFormatting sqref="AG93:AQ93">
    <cfRule type="containsBlanks" dxfId="42" priority="66">
      <formula>LEN(TRIM(AG93))=0</formula>
    </cfRule>
  </conditionalFormatting>
  <conditionalFormatting sqref="AG105:AQ105">
    <cfRule type="containsBlanks" dxfId="41" priority="63">
      <formula>LEN(TRIM(AG105))=0</formula>
    </cfRule>
  </conditionalFormatting>
  <conditionalFormatting sqref="AG90:AQ92">
    <cfRule type="containsBlanks" dxfId="40" priority="65">
      <formula>LEN(TRIM(AG90))=0</formula>
    </cfRule>
  </conditionalFormatting>
  <conditionalFormatting sqref="AG118:AQ118">
    <cfRule type="containsBlanks" dxfId="39" priority="61">
      <formula>LEN(TRIM(AG118))=0</formula>
    </cfRule>
  </conditionalFormatting>
  <conditionalFormatting sqref="AG96:AQ96">
    <cfRule type="containsBlanks" dxfId="38" priority="64">
      <formula>LEN(TRIM(AG96))=0</formula>
    </cfRule>
  </conditionalFormatting>
  <conditionalFormatting sqref="AG111:AQ113">
    <cfRule type="containsBlanks" dxfId="37" priority="60">
      <formula>LEN(TRIM(AG111))=0</formula>
    </cfRule>
  </conditionalFormatting>
  <conditionalFormatting sqref="AG102:AQ104">
    <cfRule type="containsBlanks" dxfId="36" priority="62">
      <formula>LEN(TRIM(AG102))=0</formula>
    </cfRule>
  </conditionalFormatting>
  <conditionalFormatting sqref="AG115:AQ117">
    <cfRule type="containsBlanks" dxfId="35" priority="59">
      <formula>LEN(TRIM(AG115))=0</formula>
    </cfRule>
  </conditionalFormatting>
  <conditionalFormatting sqref="I162:J162">
    <cfRule type="containsBlanks" dxfId="34" priority="56">
      <formula>LEN(TRIM(I162))=0</formula>
    </cfRule>
  </conditionalFormatting>
  <conditionalFormatting sqref="I163:S163">
    <cfRule type="containsBlanks" dxfId="33" priority="52">
      <formula>LEN(TRIM(I163))=0</formula>
    </cfRule>
  </conditionalFormatting>
  <conditionalFormatting sqref="H163 T163 AF163">
    <cfRule type="containsBlanks" dxfId="32" priority="53">
      <formula>LEN(TRIM(H163))=0</formula>
    </cfRule>
  </conditionalFormatting>
  <conditionalFormatting sqref="H162 T162 AF162">
    <cfRule type="containsBlanks" dxfId="31" priority="55">
      <formula>LEN(TRIM(H162))=0</formula>
    </cfRule>
  </conditionalFormatting>
  <conditionalFormatting sqref="K162:S162">
    <cfRule type="containsBlanks" dxfId="30" priority="54">
      <formula>LEN(TRIM(K162))=0</formula>
    </cfRule>
  </conditionalFormatting>
  <conditionalFormatting sqref="U163:AE163">
    <cfRule type="containsBlanks" dxfId="29" priority="49">
      <formula>LEN(TRIM(U163))=0</formula>
    </cfRule>
  </conditionalFormatting>
  <conditionalFormatting sqref="U162:V162">
    <cfRule type="containsBlanks" dxfId="28" priority="51">
      <formula>LEN(TRIM(U162))=0</formula>
    </cfRule>
  </conditionalFormatting>
  <conditionalFormatting sqref="W162:AE162">
    <cfRule type="containsBlanks" dxfId="27" priority="50">
      <formula>LEN(TRIM(W162))=0</formula>
    </cfRule>
  </conditionalFormatting>
  <conditionalFormatting sqref="AG163:AQ163">
    <cfRule type="containsBlanks" dxfId="26" priority="46">
      <formula>LEN(TRIM(AG163))=0</formula>
    </cfRule>
  </conditionalFormatting>
  <conditionalFormatting sqref="AG162:AH162">
    <cfRule type="containsBlanks" dxfId="25" priority="48">
      <formula>LEN(TRIM(AG162))=0</formula>
    </cfRule>
  </conditionalFormatting>
  <conditionalFormatting sqref="AI162:AQ162">
    <cfRule type="containsBlanks" dxfId="24" priority="47">
      <formula>LEN(TRIM(AI162))=0</formula>
    </cfRule>
  </conditionalFormatting>
  <conditionalFormatting sqref="T64 AF64">
    <cfRule type="containsBlanks" dxfId="23" priority="44">
      <formula>LEN(TRIM(T64))=0</formula>
    </cfRule>
  </conditionalFormatting>
  <conditionalFormatting sqref="I64:S64">
    <cfRule type="containsBlanks" dxfId="22" priority="45">
      <formula>LEN(TRIM(I64))=0</formula>
    </cfRule>
  </conditionalFormatting>
  <conditionalFormatting sqref="U64:AE64">
    <cfRule type="containsBlanks" dxfId="21" priority="43">
      <formula>LEN(TRIM(U64))=0</formula>
    </cfRule>
  </conditionalFormatting>
  <conditionalFormatting sqref="AG64:AQ64">
    <cfRule type="containsBlanks" dxfId="20" priority="42">
      <formula>LEN(TRIM(AG64))=0</formula>
    </cfRule>
  </conditionalFormatting>
  <conditionalFormatting sqref="I52:S52 AF52">
    <cfRule type="containsBlanks" dxfId="19" priority="41">
      <formula>LEN(TRIM(I52))=0</formula>
    </cfRule>
  </conditionalFormatting>
  <conditionalFormatting sqref="I45:S47 AF45:AF47">
    <cfRule type="containsBlanks" dxfId="18" priority="40">
      <formula>LEN(TRIM(I45))=0</formula>
    </cfRule>
  </conditionalFormatting>
  <conditionalFormatting sqref="I49:S51">
    <cfRule type="containsBlanks" dxfId="17" priority="39">
      <formula>LEN(TRIM(I49))=0</formula>
    </cfRule>
  </conditionalFormatting>
  <conditionalFormatting sqref="AF49:AF51">
    <cfRule type="containsBlanks" dxfId="16" priority="38">
      <formula>LEN(TRIM(AF49))=0</formula>
    </cfRule>
  </conditionalFormatting>
  <conditionalFormatting sqref="U52:AE52">
    <cfRule type="containsBlanks" dxfId="15" priority="33">
      <formula>LEN(TRIM(U52))=0</formula>
    </cfRule>
  </conditionalFormatting>
  <conditionalFormatting sqref="U45:AE47">
    <cfRule type="containsBlanks" dxfId="14" priority="32">
      <formula>LEN(TRIM(U45))=0</formula>
    </cfRule>
  </conditionalFormatting>
  <conditionalFormatting sqref="U49:AE51">
    <cfRule type="containsBlanks" dxfId="13" priority="31">
      <formula>LEN(TRIM(U49))=0</formula>
    </cfRule>
  </conditionalFormatting>
  <conditionalFormatting sqref="AG52:AQ52">
    <cfRule type="containsBlanks" dxfId="12" priority="28">
      <formula>LEN(TRIM(AG52))=0</formula>
    </cfRule>
  </conditionalFormatting>
  <conditionalFormatting sqref="AG45:AQ47">
    <cfRule type="containsBlanks" dxfId="11" priority="27">
      <formula>LEN(TRIM(AG45))=0</formula>
    </cfRule>
  </conditionalFormatting>
  <conditionalFormatting sqref="AG49:AQ51">
    <cfRule type="containsBlanks" dxfId="10" priority="26">
      <formula>LEN(TRIM(AG49))=0</formula>
    </cfRule>
  </conditionalFormatting>
  <conditionalFormatting sqref="I29:S29">
    <cfRule type="containsBlanks" dxfId="9" priority="23">
      <formula>LEN(TRIM(I29))=0</formula>
    </cfRule>
  </conditionalFormatting>
  <conditionalFormatting sqref="T29 AF29">
    <cfRule type="containsBlanks" dxfId="8" priority="22">
      <formula>LEN(TRIM(T29))=0</formula>
    </cfRule>
  </conditionalFormatting>
  <conditionalFormatting sqref="U29:AE29">
    <cfRule type="containsBlanks" dxfId="7" priority="19">
      <formula>LEN(TRIM(U29))=0</formula>
    </cfRule>
  </conditionalFormatting>
  <conditionalFormatting sqref="AG29:AQ29">
    <cfRule type="containsBlanks" dxfId="6" priority="18">
      <formula>LEN(TRIM(AG29))=0</formula>
    </cfRule>
  </conditionalFormatting>
  <conditionalFormatting sqref="I68:S68 AF68">
    <cfRule type="containsBlanks" dxfId="5" priority="17">
      <formula>LEN(TRIM(I68))=0</formula>
    </cfRule>
  </conditionalFormatting>
  <conditionalFormatting sqref="U68:AE68">
    <cfRule type="containsBlanks" dxfId="4" priority="16">
      <formula>LEN(TRIM(U68))=0</formula>
    </cfRule>
  </conditionalFormatting>
  <conditionalFormatting sqref="AG68:AQ68">
    <cfRule type="containsBlanks" dxfId="3" priority="15">
      <formula>LEN(TRIM(AG68))=0</formula>
    </cfRule>
  </conditionalFormatting>
  <conditionalFormatting sqref="AG166:AI166 AO166:AQ166">
    <cfRule type="containsText" dxfId="2" priority="6" operator="containsText" text="Ime i prezime, funkcija">
      <formula>NOT(ISERROR(SEARCH("Ime i prezime, funkcija",AG166)))</formula>
    </cfRule>
  </conditionalFormatting>
  <conditionalFormatting sqref="AG165">
    <cfRule type="containsBlanks" dxfId="1" priority="2">
      <formula>LEN(TRIM(AG165))=0</formula>
    </cfRule>
  </conditionalFormatting>
  <conditionalFormatting sqref="AO165">
    <cfRule type="containsBlanks" dxfId="0" priority="1">
      <formula>LEN(TRIM(AO165))=0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horizontalDpi="4294967293" verticalDpi="4294967293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Vesna Ivančan</cp:lastModifiedBy>
  <cp:lastPrinted>2018-05-11T12:26:55Z</cp:lastPrinted>
  <dcterms:created xsi:type="dcterms:W3CDTF">2015-09-21T13:15:47Z</dcterms:created>
  <dcterms:modified xsi:type="dcterms:W3CDTF">2018-09-07T07:20:26Z</dcterms:modified>
</cp:coreProperties>
</file>